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2345" activeTab="4"/>
  </bookViews>
  <sheets>
    <sheet name="2019" sheetId="1" r:id="rId1"/>
    <sheet name="2020" sheetId="2" r:id="rId2"/>
    <sheet name="2021" sheetId="3" r:id="rId3"/>
    <sheet name="2022" sheetId="4" r:id="rId4"/>
    <sheet name="summary" sheetId="5" r:id="rId5"/>
  </sheets>
  <definedNames>
    <definedName name="_xlnm._FilterDatabase" localSheetId="1" hidden="1">'2020'!$A$23:$AK$29</definedName>
    <definedName name="_xlnm._FilterDatabase" localSheetId="2" hidden="1">'2021'!$A$23:$AK$30</definedName>
    <definedName name="_xlnm._FilterDatabase" localSheetId="3" hidden="1">'2022'!$A$23:$AK$23</definedName>
  </definedNames>
  <calcPr calcId="125725"/>
</workbook>
</file>

<file path=xl/calcChain.xml><?xml version="1.0" encoding="utf-8"?>
<calcChain xmlns="http://schemas.openxmlformats.org/spreadsheetml/2006/main">
  <c r="Z21" i="5"/>
  <c r="Z18"/>
  <c r="Z16"/>
  <c r="Z15"/>
  <c r="Z14"/>
  <c r="Z12"/>
  <c r="Z11"/>
  <c r="Y21"/>
  <c r="X21"/>
  <c r="Y18"/>
  <c r="X18"/>
  <c r="Y16"/>
  <c r="X16"/>
  <c r="Y15"/>
  <c r="X15"/>
  <c r="Y14"/>
  <c r="X14"/>
  <c r="Y12"/>
  <c r="X12"/>
  <c r="Y11"/>
  <c r="X11"/>
  <c r="U21"/>
  <c r="U18"/>
  <c r="U16"/>
  <c r="U15"/>
  <c r="U14"/>
  <c r="U12"/>
  <c r="U11"/>
  <c r="T21"/>
  <c r="T18"/>
  <c r="S18"/>
  <c r="P11"/>
  <c r="O21"/>
  <c r="N21"/>
  <c r="P21" s="1"/>
  <c r="O18"/>
  <c r="N18"/>
  <c r="P18" s="1"/>
  <c r="D21"/>
  <c r="D18"/>
  <c r="D16"/>
  <c r="D15"/>
  <c r="D14"/>
  <c r="D12"/>
  <c r="D11"/>
  <c r="K21"/>
  <c r="K16"/>
  <c r="K14"/>
  <c r="K11"/>
  <c r="I21"/>
  <c r="K12" s="1"/>
  <c r="I18"/>
  <c r="K18" s="1"/>
  <c r="Y12" i="4"/>
  <c r="Z12"/>
  <c r="Y9"/>
  <c r="X9"/>
  <c r="A21"/>
  <c r="Z12" i="2"/>
  <c r="Z9"/>
  <c r="Z7"/>
  <c r="Z6"/>
  <c r="Z5"/>
  <c r="Z3"/>
  <c r="Z2"/>
  <c r="Z12" i="3"/>
  <c r="Z9"/>
  <c r="Z7"/>
  <c r="Z6"/>
  <c r="Z5"/>
  <c r="Z3"/>
  <c r="Z2"/>
  <c r="X21"/>
  <c r="Y12"/>
  <c r="Y9"/>
  <c r="X12"/>
  <c r="X9"/>
  <c r="X20"/>
  <c r="W21"/>
  <c r="X12" i="2"/>
  <c r="X19"/>
  <c r="X9"/>
  <c r="A21"/>
  <c r="W19" s="1"/>
  <c r="K15" i="5" l="1"/>
  <c r="P12"/>
  <c r="P16"/>
  <c r="P15"/>
  <c r="P14"/>
  <c r="Z3" i="4"/>
  <c r="Z6"/>
  <c r="Z9"/>
  <c r="Z2"/>
  <c r="Z7"/>
  <c r="Z5"/>
</calcChain>
</file>

<file path=xl/sharedStrings.xml><?xml version="1.0" encoding="utf-8"?>
<sst xmlns="http://schemas.openxmlformats.org/spreadsheetml/2006/main" count="1473" uniqueCount="366">
  <si>
    <t>Grant Award Published</t>
  </si>
  <si>
    <t>Value</t>
  </si>
  <si>
    <t>Number</t>
  </si>
  <si>
    <t>Percentage</t>
  </si>
  <si>
    <t>Australian Labor Party</t>
  </si>
  <si>
    <t>Criteria Summary</t>
  </si>
  <si>
    <t>Independents</t>
  </si>
  <si>
    <t>Portfolio/Agency</t>
  </si>
  <si>
    <t>All Active and Retired Agencies</t>
  </si>
  <si>
    <t>Date Range</t>
  </si>
  <si>
    <t>1-Jan-2019 to 31-Dec-2019</t>
  </si>
  <si>
    <t>Liberal</t>
  </si>
  <si>
    <t>Date Type</t>
  </si>
  <si>
    <t>Publish Date</t>
  </si>
  <si>
    <t>LNP</t>
  </si>
  <si>
    <t>Value Range (AUD)</t>
  </si>
  <si>
    <t>All</t>
  </si>
  <si>
    <t>Nationals</t>
  </si>
  <si>
    <t>Category</t>
  </si>
  <si>
    <t>Ad hoc/One-off</t>
  </si>
  <si>
    <t>Coalition</t>
  </si>
  <si>
    <t>Selection Process</t>
  </si>
  <si>
    <t>Aggregate</t>
  </si>
  <si>
    <t>Confidentiality</t>
  </si>
  <si>
    <t>Total</t>
  </si>
  <si>
    <t>Contact Name</t>
  </si>
  <si>
    <t>Recipient ABN</t>
  </si>
  <si>
    <t>GO ID</t>
  </si>
  <si>
    <t>Internal Reference ID</t>
  </si>
  <si>
    <t/>
  </si>
  <si>
    <t>Statistics</t>
  </si>
  <si>
    <t>Count</t>
  </si>
  <si>
    <t>23,973</t>
  </si>
  <si>
    <t>Value (AUD)</t>
  </si>
  <si>
    <t>$17,213,630,023.76</t>
  </si>
  <si>
    <t>Agency</t>
  </si>
  <si>
    <t>GA ID</t>
  </si>
  <si>
    <t>Recipient Name</t>
  </si>
  <si>
    <t>PBS Program Name</t>
  </si>
  <si>
    <t>Grant Program</t>
  </si>
  <si>
    <t>Grant Activity</t>
  </si>
  <si>
    <t>Purpose</t>
  </si>
  <si>
    <t>Aggregate Reason</t>
  </si>
  <si>
    <t>Aggregate Number</t>
  </si>
  <si>
    <t>Confidentiality - Contract</t>
  </si>
  <si>
    <t>Confidentiality - Outputs</t>
  </si>
  <si>
    <t>Approval Date</t>
  </si>
  <si>
    <t>Start Date</t>
  </si>
  <si>
    <t>End Date</t>
  </si>
  <si>
    <t>Recipient Suburb</t>
  </si>
  <si>
    <t>Recipient Town/City</t>
  </si>
  <si>
    <t>Recipient Postcode</t>
  </si>
  <si>
    <t>Electorate</t>
  </si>
  <si>
    <t>Political Party</t>
  </si>
  <si>
    <t>Sitting member</t>
  </si>
  <si>
    <t>Margin in 2019</t>
  </si>
  <si>
    <t>Recipient State/Territory</t>
  </si>
  <si>
    <t>Recipient Country</t>
  </si>
  <si>
    <t>Delivery State/Territory</t>
  </si>
  <si>
    <t>Delivery Postcode</t>
  </si>
  <si>
    <t>Delivery Country</t>
  </si>
  <si>
    <t>Department of Health</t>
  </si>
  <si>
    <t>GA53356</t>
  </si>
  <si>
    <t>4-BM9SB08</t>
  </si>
  <si>
    <t>Cairns COUCH Ltd</t>
  </si>
  <si>
    <t>20 123 878 026</t>
  </si>
  <si>
    <t>DoH 21/22 Hlth Output 1.1 Health Research Corodination and Access</t>
  </si>
  <si>
    <t>CHHP - Health Infrastructure</t>
  </si>
  <si>
    <t>Community Health &amp; Hospitals Program - Health Infrastructure</t>
  </si>
  <si>
    <t>N</t>
  </si>
  <si>
    <t>Closed Non-Competitive</t>
  </si>
  <si>
    <t>Public Health Services</t>
  </si>
  <si>
    <t>MANOORA</t>
  </si>
  <si>
    <t>Kennedy</t>
  </si>
  <si>
    <t>Katter's Australian Party (KAP)</t>
  </si>
  <si>
    <t>Bob Katter</t>
  </si>
  <si>
    <t>QLD</t>
  </si>
  <si>
    <t>AUSTRALIA</t>
  </si>
  <si>
    <t>GPS Helpdesk</t>
  </si>
  <si>
    <t>GA58626</t>
  </si>
  <si>
    <t>4-BLH8SOT</t>
  </si>
  <si>
    <t>Royal Far West</t>
  </si>
  <si>
    <t>37 821 970 819</t>
  </si>
  <si>
    <t>DoH 18/19 Health Output 2.5 Primary Health Care Quality and Coordination</t>
  </si>
  <si>
    <t>CHHP - Primary Care</t>
  </si>
  <si>
    <t>Primary Health Care Development</t>
  </si>
  <si>
    <t>Community Health &amp; Hospitals Program - Primary Care</t>
  </si>
  <si>
    <t>MANLY</t>
  </si>
  <si>
    <t>Warringah</t>
  </si>
  <si>
    <t>Independent</t>
  </si>
  <si>
    <t>Zali Steggell</t>
  </si>
  <si>
    <t>NSW</t>
  </si>
  <si>
    <t>GA53348</t>
  </si>
  <si>
    <t>4-BMWWD2B</t>
  </si>
  <si>
    <t>SA Rural Health Network Limited</t>
  </si>
  <si>
    <t>27 152 430 914</t>
  </si>
  <si>
    <t>DoH 19/20 Health Output 2.5 Primary Health Care Quality and Coordination</t>
  </si>
  <si>
    <t>NURIOOTPA</t>
  </si>
  <si>
    <t>Barker</t>
  </si>
  <si>
    <t>Tony Pasin</t>
  </si>
  <si>
    <t>SA</t>
  </si>
  <si>
    <t>GA53350</t>
  </si>
  <si>
    <t>4-BMWDZ8K</t>
  </si>
  <si>
    <t>Primary Health Tasmania Limited</t>
  </si>
  <si>
    <t>47 082 572 629</t>
  </si>
  <si>
    <t>HOBART</t>
  </si>
  <si>
    <t>Clark</t>
  </si>
  <si>
    <t>Andrew Wilkie</t>
  </si>
  <si>
    <t>TAS</t>
  </si>
  <si>
    <t>GA53353</t>
  </si>
  <si>
    <t>4-BMSX9EL</t>
  </si>
  <si>
    <t>Capital Health Network Ltd</t>
  </si>
  <si>
    <t>82 098 499 471</t>
  </si>
  <si>
    <t>DEAKIN</t>
  </si>
  <si>
    <t>Canberra</t>
  </si>
  <si>
    <t>Alicia Payne</t>
  </si>
  <si>
    <t>ACT</t>
  </si>
  <si>
    <t>GA53366</t>
  </si>
  <si>
    <t>4-BL7ZGP2</t>
  </si>
  <si>
    <t>Caravan Industry Association of Australia Limited</t>
  </si>
  <si>
    <t>70 057 668 041</t>
  </si>
  <si>
    <t>ALBION</t>
  </si>
  <si>
    <t>Brisbane</t>
  </si>
  <si>
    <t>Liberal National Party</t>
  </si>
  <si>
    <t>Trevor Evans</t>
  </si>
  <si>
    <t>GA53367</t>
  </si>
  <si>
    <t>4-BL3DUXY</t>
  </si>
  <si>
    <t>The Esther Foundation Incorporated</t>
  </si>
  <si>
    <t>54 154 517 827</t>
  </si>
  <si>
    <t>KALAMUNDA</t>
  </si>
  <si>
    <t>Canning</t>
  </si>
  <si>
    <t>Andrew Hastie</t>
  </si>
  <si>
    <t>WA</t>
  </si>
  <si>
    <t>GA53357</t>
  </si>
  <si>
    <t>4-BM5R3GT</t>
  </si>
  <si>
    <t>Edith Cowan University</t>
  </si>
  <si>
    <t>54 361 485 361</t>
  </si>
  <si>
    <t>Open Competitive</t>
  </si>
  <si>
    <t>JOONDALUP</t>
  </si>
  <si>
    <t>Moore</t>
  </si>
  <si>
    <t>Ian Goodenough</t>
  </si>
  <si>
    <t>GA58180</t>
  </si>
  <si>
    <t>4-C58TOS1</t>
  </si>
  <si>
    <t>Lord Somers Camp and Power House</t>
  </si>
  <si>
    <t>96 004 505 373</t>
  </si>
  <si>
    <t>DoH 19/20 Health Output 1.3 Health Infrastructure</t>
  </si>
  <si>
    <t>ALBERT PARK</t>
  </si>
  <si>
    <t>Macnamara</t>
  </si>
  <si>
    <t>Josh Burns</t>
  </si>
  <si>
    <t>VIC</t>
  </si>
  <si>
    <t>GA51899</t>
  </si>
  <si>
    <t>4-BL7ZGKO</t>
  </si>
  <si>
    <t>Kyabram District Health Service</t>
  </si>
  <si>
    <t>40 003 759 225</t>
  </si>
  <si>
    <t>DoH 18/19 Health Output 1.3 Health Infrastructure</t>
  </si>
  <si>
    <t>KYABRAM</t>
  </si>
  <si>
    <t>Nicholls</t>
  </si>
  <si>
    <t>The Nationals</t>
  </si>
  <si>
    <t>Damian Drum</t>
  </si>
  <si>
    <t>GA58711</t>
  </si>
  <si>
    <t>4-BWF6Z20</t>
  </si>
  <si>
    <t>St John Ambulance Western Australia Ltd.</t>
  </si>
  <si>
    <t>55 028 468 715</t>
  </si>
  <si>
    <t>BELMONT</t>
  </si>
  <si>
    <t>Swan</t>
  </si>
  <si>
    <t>Steve Irons</t>
  </si>
  <si>
    <t>GA53368</t>
  </si>
  <si>
    <t>4-BKVGBO9</t>
  </si>
  <si>
    <t>The Bays Healthcare Group Inc.</t>
  </si>
  <si>
    <t>35 146 117 211</t>
  </si>
  <si>
    <t>MORNINGTON</t>
  </si>
  <si>
    <t>Flinders</t>
  </si>
  <si>
    <t>Greg Hunt</t>
  </si>
  <si>
    <t>GA53362</t>
  </si>
  <si>
    <t>4-BLEL5Y5</t>
  </si>
  <si>
    <t>Mater Health Services North Queensland Limited</t>
  </si>
  <si>
    <t>98 094 529 263</t>
  </si>
  <si>
    <t>PIMLICO</t>
  </si>
  <si>
    <t>Herbert</t>
  </si>
  <si>
    <t>Phillip Thompson</t>
  </si>
  <si>
    <t>GA51891</t>
  </si>
  <si>
    <t>4-BLGSKV8</t>
  </si>
  <si>
    <t>George Church Community Medical Centre Inc.</t>
  </si>
  <si>
    <t>93 433 985 984</t>
  </si>
  <si>
    <t>KOJONUP</t>
  </si>
  <si>
    <t>O'Connor</t>
  </si>
  <si>
    <t>Rick Wilson</t>
  </si>
  <si>
    <t>GA53358</t>
  </si>
  <si>
    <t>4-BLH8SVQ</t>
  </si>
  <si>
    <t>Schizophrenia Fellowship of New South Wales Ltd</t>
  </si>
  <si>
    <t>58 903 786 913</t>
  </si>
  <si>
    <t>GLADESVILLE</t>
  </si>
  <si>
    <t>Bennelong</t>
  </si>
  <si>
    <t>John Alexander</t>
  </si>
  <si>
    <t>GA53360</t>
  </si>
  <si>
    <t>4-BLGFIB8</t>
  </si>
  <si>
    <t>Little Wings Limited</t>
  </si>
  <si>
    <t>72 154 425 331</t>
  </si>
  <si>
    <t>BANKSTOWN</t>
  </si>
  <si>
    <t>Blaxland</t>
  </si>
  <si>
    <t>Jason Clare</t>
  </si>
  <si>
    <t>GA51890</t>
  </si>
  <si>
    <t>4-BLIFLRI</t>
  </si>
  <si>
    <t>Ronald McDonald House Charities South East Queensland Limited</t>
  </si>
  <si>
    <t>88 438 652 383</t>
  </si>
  <si>
    <t>HERSTON</t>
  </si>
  <si>
    <t>GA51897</t>
  </si>
  <si>
    <t>4-BL75RZ9</t>
  </si>
  <si>
    <t>Neuroscience Research Australia</t>
  </si>
  <si>
    <t>94 050 110 346</t>
  </si>
  <si>
    <t>RANDWICK</t>
  </si>
  <si>
    <t>Kingsford Smith</t>
  </si>
  <si>
    <t>Matt Thistlethwaite</t>
  </si>
  <si>
    <t>GA51896</t>
  </si>
  <si>
    <t>4-BL75S7I</t>
  </si>
  <si>
    <t>Very Special Kids</t>
  </si>
  <si>
    <t>86 109 832 091</t>
  </si>
  <si>
    <t>MALVERN</t>
  </si>
  <si>
    <t>Higgins</t>
  </si>
  <si>
    <t>Katie Allen</t>
  </si>
  <si>
    <t>GA53359</t>
  </si>
  <si>
    <t>4-BLGNA55</t>
  </si>
  <si>
    <t>Curtin University</t>
  </si>
  <si>
    <t>99 143 842 569</t>
  </si>
  <si>
    <t>PERTH</t>
  </si>
  <si>
    <t>GA59121</t>
  </si>
  <si>
    <t>4-BN08ZTC</t>
  </si>
  <si>
    <t>Peter MacCallum Cancer Institute</t>
  </si>
  <si>
    <t>42 100 504 883</t>
  </si>
  <si>
    <t>MELBOURNE</t>
  </si>
  <si>
    <t>Melbourne</t>
  </si>
  <si>
    <t>The Greens</t>
  </si>
  <si>
    <t>Adam Bandt</t>
  </si>
  <si>
    <t>GA53363</t>
  </si>
  <si>
    <t>4-BLCSXT1</t>
  </si>
  <si>
    <t>Mornington Peninsula Shire Council</t>
  </si>
  <si>
    <t>53 159 890 143</t>
  </si>
  <si>
    <t>HASTINGS</t>
  </si>
  <si>
    <t>GA59537</t>
  </si>
  <si>
    <t>4-CC8MAMF</t>
  </si>
  <si>
    <t>Hanem Pty Ltd</t>
  </si>
  <si>
    <t>ABN Exempt</t>
  </si>
  <si>
    <t>LOGAN CENTRAL</t>
  </si>
  <si>
    <t>Rankin</t>
  </si>
  <si>
    <t>Jim Chalmers</t>
  </si>
  <si>
    <t>GA53365</t>
  </si>
  <si>
    <t>4-BL47ZWX</t>
  </si>
  <si>
    <t>Lifehouse Australia</t>
  </si>
  <si>
    <t>57 100 492 644</t>
  </si>
  <si>
    <t>CAMPERDOWN</t>
  </si>
  <si>
    <t>Grayndler</t>
  </si>
  <si>
    <t>Anthony Albanese</t>
  </si>
  <si>
    <t>GA59110</t>
  </si>
  <si>
    <t>4-CCIVNRU</t>
  </si>
  <si>
    <t>Sideffect Australia Limited</t>
  </si>
  <si>
    <t>71 604 789 095</t>
  </si>
  <si>
    <t>OSBORNE PARK</t>
  </si>
  <si>
    <t>Curtin</t>
  </si>
  <si>
    <t>Celia Hammond</t>
  </si>
  <si>
    <t>Peter Mac Hsp got $80 million.</t>
  </si>
  <si>
    <t xml:space="preserve">  </t>
  </si>
  <si>
    <t>1-Jan-2020 to 31-Dec-2020</t>
  </si>
  <si>
    <t>44,021</t>
  </si>
  <si>
    <t>$16,711,908,176.90</t>
  </si>
  <si>
    <t>GA68858</t>
  </si>
  <si>
    <t>4-CNNZ48U</t>
  </si>
  <si>
    <t>Sands - Miscarriage, Stillbirth, Newborn Death Support Limited</t>
  </si>
  <si>
    <t>71 624 742 123</t>
  </si>
  <si>
    <t>DoH 19/20 Hlth Output 1.6 Primary Health Care Quality and Coordination</t>
  </si>
  <si>
    <t>SURREY HILLS</t>
  </si>
  <si>
    <t>Chisholm</t>
  </si>
  <si>
    <t>Glasys Liu</t>
  </si>
  <si>
    <t>GA69200</t>
  </si>
  <si>
    <t>4-CW7UT8W</t>
  </si>
  <si>
    <t>Sunshine Coast Health Foundation</t>
  </si>
  <si>
    <t>47 370 544 251</t>
  </si>
  <si>
    <t>BIRTINYA</t>
  </si>
  <si>
    <t>Fisher</t>
  </si>
  <si>
    <t>Andrew Wallace</t>
  </si>
  <si>
    <t>GA69198</t>
  </si>
  <si>
    <t>4-CWEOPG7</t>
  </si>
  <si>
    <t>Shire of Katanning</t>
  </si>
  <si>
    <t>37 965 647 680</t>
  </si>
  <si>
    <t>KATANNING</t>
  </si>
  <si>
    <t>GA69189</t>
  </si>
  <si>
    <t>4-D33KPUB</t>
  </si>
  <si>
    <t>Brisbane South PHN Ltd</t>
  </si>
  <si>
    <t>53 151 707 765</t>
  </si>
  <si>
    <t>EIGHT MILE PLAINS</t>
  </si>
  <si>
    <t>Moreton</t>
  </si>
  <si>
    <t>Graham Perrett</t>
  </si>
  <si>
    <t>GA71632</t>
  </si>
  <si>
    <t>4-D2W4P5U</t>
  </si>
  <si>
    <t>Sunshine Coast Health Network Ltd.</t>
  </si>
  <si>
    <t>21 156 526 706</t>
  </si>
  <si>
    <t>MAROOCHYDORE</t>
  </si>
  <si>
    <t>Fairfax</t>
  </si>
  <si>
    <t>Ted O'Brien</t>
  </si>
  <si>
    <t>GA79568</t>
  </si>
  <si>
    <t>4-CXN538B</t>
  </si>
  <si>
    <t>1-Jan-2021 to 31-Dec-2021</t>
  </si>
  <si>
    <t>29,653</t>
  </si>
  <si>
    <t>$19,164,520,731.30</t>
  </si>
  <si>
    <t xml:space="preserve">Sitting Member </t>
  </si>
  <si>
    <t>margin</t>
  </si>
  <si>
    <t>GA201683</t>
  </si>
  <si>
    <t>4-GA9A6BK</t>
  </si>
  <si>
    <t>Red Nose Limited</t>
  </si>
  <si>
    <t>81 462 345 159</t>
  </si>
  <si>
    <t>DoH 21/22 Hlth Output 1.6 Primary Health Care Quality and Coordination</t>
  </si>
  <si>
    <t>DOCKLANDS</t>
  </si>
  <si>
    <t>GA167410</t>
  </si>
  <si>
    <t>4-G487MXB</t>
  </si>
  <si>
    <t>Cancer Care Griffith Pty Ltd</t>
  </si>
  <si>
    <t>69 648 683 818</t>
  </si>
  <si>
    <t>DoH 20/21 Hlth Output 1.1 Health Research Corodination and Access</t>
  </si>
  <si>
    <t>MIRANDA</t>
  </si>
  <si>
    <t>Cook</t>
  </si>
  <si>
    <t>Scott Morrison</t>
  </si>
  <si>
    <t>GA174515</t>
  </si>
  <si>
    <t>4-G48ZZZ4</t>
  </si>
  <si>
    <t>Northern NSW Local Health District</t>
  </si>
  <si>
    <t>67 284 856 520</t>
  </si>
  <si>
    <t>LISMORE</t>
  </si>
  <si>
    <t>Page</t>
  </si>
  <si>
    <t>Kevin Hogan</t>
  </si>
  <si>
    <t>GA174595</t>
  </si>
  <si>
    <t>4-D45PP2L</t>
  </si>
  <si>
    <t>Western Victoria Primary Health Network Limited</t>
  </si>
  <si>
    <t>87 061 300 918</t>
  </si>
  <si>
    <t>GEELONG</t>
  </si>
  <si>
    <t>Corio</t>
  </si>
  <si>
    <t>Richard Marles</t>
  </si>
  <si>
    <t>GA172765</t>
  </si>
  <si>
    <t>4-G4BWPO8</t>
  </si>
  <si>
    <t>Mid North Coast Local Health District</t>
  </si>
  <si>
    <t>57 946 356 658</t>
  </si>
  <si>
    <t>PORT MACQUARIE</t>
  </si>
  <si>
    <t>Cowper</t>
  </si>
  <si>
    <t>Pat Conaghan</t>
  </si>
  <si>
    <t>GA167411</t>
  </si>
  <si>
    <t>4-G47JSY9</t>
  </si>
  <si>
    <t>Cancer Care Manning-Great Lakes Pty Ltd</t>
  </si>
  <si>
    <t>60 648 684 593</t>
  </si>
  <si>
    <t>GA173084</t>
  </si>
  <si>
    <t>4-G5VDA2N</t>
  </si>
  <si>
    <t>James Cook University</t>
  </si>
  <si>
    <t>46 253 211 955</t>
  </si>
  <si>
    <t>DoH 20/21 Health Output 1.3 Health Infrastructure</t>
  </si>
  <si>
    <t>Targeted or Restricted Competitive</t>
  </si>
  <si>
    <t>DOUGLAS</t>
  </si>
  <si>
    <t>Dawson</t>
  </si>
  <si>
    <t>George Christensen</t>
  </si>
  <si>
    <t>1-Jan-2022 to 2-May-2022</t>
  </si>
  <si>
    <t>17,554</t>
  </si>
  <si>
    <t>$8,135,355,611.77</t>
  </si>
  <si>
    <t>Margin</t>
  </si>
  <si>
    <t>GA224321</t>
  </si>
  <si>
    <t>4-GVCD5RR</t>
  </si>
  <si>
    <t>Central Queensland Hospital and Health Service</t>
  </si>
  <si>
    <t>76 874 184 685</t>
  </si>
  <si>
    <t>ROCKHAMPTON</t>
  </si>
  <si>
    <t>Capricornia</t>
  </si>
  <si>
    <t>Michelle Landry</t>
  </si>
  <si>
    <t>Note Petrer MacCallum $80 m</t>
  </si>
  <si>
    <t>Totals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</si>
</sst>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d\-mmm\-yyyy"/>
    <numFmt numFmtId="166" formatCode="\$#,##0.00"/>
    <numFmt numFmtId="167" formatCode="&quot;$&quot;#,##0.00"/>
  </numFmts>
  <fonts count="4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NumberFormat="1" applyFont="1" applyProtection="1"/>
    <xf numFmtId="0" fontId="2" fillId="0" borderId="0" xfId="0" applyNumberFormat="1" applyFont="1" applyProtection="1"/>
    <xf numFmtId="0" fontId="3" fillId="0" borderId="0" xfId="0" applyNumberFormat="1" applyFont="1" applyProtection="1"/>
    <xf numFmtId="164" fontId="2" fillId="0" borderId="0" xfId="0" applyNumberFormat="1" applyFont="1" applyProtection="1"/>
    <xf numFmtId="0" fontId="2" fillId="0" borderId="0" xfId="0" applyNumberFormat="1" applyFont="1" applyAlignment="1" applyProtection="1">
      <alignment horizontal="right"/>
    </xf>
    <xf numFmtId="0" fontId="3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165" fontId="2" fillId="0" borderId="0" xfId="0" applyNumberFormat="1" applyFont="1" applyAlignment="1" applyProtection="1">
      <alignment vertical="top"/>
    </xf>
    <xf numFmtId="166" fontId="2" fillId="0" borderId="0" xfId="0" applyNumberFormat="1" applyFont="1" applyAlignment="1" applyProtection="1">
      <alignment vertical="top"/>
    </xf>
    <xf numFmtId="164" fontId="2" fillId="0" borderId="0" xfId="0" applyNumberFormat="1" applyFont="1" applyAlignment="1" applyProtection="1">
      <alignment vertical="top"/>
    </xf>
    <xf numFmtId="0" fontId="0" fillId="0" borderId="0" xfId="0" applyAlignment="1">
      <alignment wrapText="1"/>
    </xf>
    <xf numFmtId="1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 algn="l">
              <a:defRPr/>
            </a:pPr>
            <a:r>
              <a:rPr lang="en-AU"/>
              <a:t>Community Health &amp; Hospitals Program - Primary Care and Health Infrastructure. Value from 2019 to 2nd May 2022.                  $314,664,544.38 </a:t>
            </a:r>
          </a:p>
        </c:rich>
      </c:tx>
      <c:layout>
        <c:manualLayout>
          <c:xMode val="edge"/>
          <c:yMode val="edge"/>
          <c:x val="4.2267568666592731E-2"/>
          <c:y val="1.781170483460559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043715846994537E-2"/>
          <c:y val="0.17308122640018403"/>
          <c:w val="0.58454318687263329"/>
          <c:h val="0.71272891723692222"/>
        </c:manualLayout>
      </c:layout>
      <c:pie3DChart>
        <c:varyColors val="1"/>
        <c:ser>
          <c:idx val="0"/>
          <c:order val="0"/>
          <c:tx>
            <c:strRef>
              <c:f>'2021'!$K$24</c:f>
              <c:strCache>
                <c:ptCount val="1"/>
                <c:pt idx="0">
                  <c:v>Community Health &amp; Hospitals Program - Primary Care</c:v>
                </c:pt>
              </c:strCache>
            </c:strRef>
          </c:tx>
          <c:dLbls>
            <c:dLbl>
              <c:idx val="0"/>
              <c:layout>
                <c:manualLayout>
                  <c:x val="-0.2149073851455591"/>
                  <c:y val="-0.11550973184107834"/>
                </c:manualLayout>
              </c:layout>
              <c:showLegendKey val="1"/>
              <c:showVal val="1"/>
              <c:showPercent val="1"/>
            </c:dLbl>
            <c:dLbl>
              <c:idx val="1"/>
              <c:layout>
                <c:manualLayout>
                  <c:x val="8.3546412614453724E-2"/>
                  <c:y val="-0.11656984307878382"/>
                </c:manualLayout>
              </c:layout>
              <c:showLegendKey val="1"/>
              <c:showVal val="1"/>
              <c:showPercent val="1"/>
            </c:dLbl>
            <c:dLbl>
              <c:idx val="2"/>
              <c:layout>
                <c:manualLayout>
                  <c:x val="0.14071191721263851"/>
                  <c:y val="7.2433394869670473E-2"/>
                </c:manualLayout>
              </c:layout>
              <c:showLegendKey val="1"/>
              <c:showVal val="1"/>
              <c:showPercent val="1"/>
            </c:dLbl>
            <c:showLegendKey val="1"/>
            <c:showVal val="1"/>
            <c:showPercent val="1"/>
            <c:showLeaderLines val="1"/>
          </c:dLbls>
          <c:cat>
            <c:strRef>
              <c:f>summary!$AC$11:$AC$13</c:f>
              <c:strCache>
                <c:ptCount val="3"/>
                <c:pt idx="0">
                  <c:v>Coalition</c:v>
                </c:pt>
                <c:pt idx="1">
                  <c:v>Australian Labor Party</c:v>
                </c:pt>
                <c:pt idx="2">
                  <c:v>Independents</c:v>
                </c:pt>
              </c:strCache>
            </c:strRef>
          </c:cat>
          <c:val>
            <c:numRef>
              <c:f>summary!$AD$11:$AD$13</c:f>
              <c:numCache>
                <c:formatCode>"$"#,##0</c:formatCode>
                <c:ptCount val="3"/>
                <c:pt idx="0">
                  <c:v>201057344.38</c:v>
                </c:pt>
                <c:pt idx="1">
                  <c:v>32572100</c:v>
                </c:pt>
                <c:pt idx="2">
                  <c:v>81035100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9257057562461175"/>
          <c:y val="0.42294597401703204"/>
          <c:w val="0.16671695618200394"/>
          <c:h val="0.17208442024846607"/>
        </c:manualLayout>
      </c:layout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1228725</xdr:colOff>
      <xdr:row>22</xdr:row>
      <xdr:rowOff>114299</xdr:rowOff>
    </xdr:from>
    <xdr:to>
      <xdr:col>36</xdr:col>
      <xdr:colOff>457200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0.02672</cdr:x>
      <cdr:y>0.90921</cdr:y>
    </cdr:from>
    <cdr:to>
      <cdr:x>0.59733</cdr:x>
      <cdr:y>0.99864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700" y="6391276"/>
          <a:ext cx="569595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Prepared by Vince O'Grady May 2022. </a:t>
          </a:r>
        </a:p>
        <a:p xmlns:a="http://schemas.openxmlformats.org/drawingml/2006/main">
          <a:r>
            <a:rPr lang="en-AU" sz="1200" b="1"/>
            <a:t>www.thevogfiles.com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opLeftCell="R1" workbookViewId="0">
      <selection activeCell="W1" sqref="W1:Z12"/>
    </sheetView>
  </sheetViews>
  <sheetFormatPr defaultRowHeight="15"/>
  <cols>
    <col min="6" max="6" width="60.28515625" bestFit="1" customWidth="1"/>
    <col min="7" max="7" width="13.85546875" bestFit="1" customWidth="1"/>
    <col min="8" max="8" width="68.5703125" bestFit="1" customWidth="1"/>
    <col min="9" max="9" width="26.42578125" bestFit="1" customWidth="1"/>
    <col min="16" max="16" width="23.28515625" bestFit="1" customWidth="1"/>
    <col min="17" max="17" width="20.7109375" bestFit="1" customWidth="1"/>
    <col min="23" max="23" width="20.5703125" bestFit="1" customWidth="1"/>
    <col min="24" max="24" width="12.140625" bestFit="1" customWidth="1"/>
    <col min="28" max="29" width="28.140625" bestFit="1" customWidth="1"/>
    <col min="30" max="30" width="18.7109375" bestFit="1" customWidth="1"/>
    <col min="33" max="33" width="17" bestFit="1" customWidth="1"/>
    <col min="36" max="36" width="16" bestFit="1" customWidth="1"/>
  </cols>
  <sheetData>
    <row r="1" spans="2:28">
      <c r="B1" t="s">
        <v>0</v>
      </c>
      <c r="X1" t="s">
        <v>1</v>
      </c>
      <c r="Y1" t="s">
        <v>2</v>
      </c>
      <c r="Z1" t="s">
        <v>3</v>
      </c>
    </row>
    <row r="2" spans="2:28">
      <c r="W2" t="s">
        <v>4</v>
      </c>
      <c r="X2" s="2">
        <v>24787400</v>
      </c>
      <c r="Y2">
        <v>6</v>
      </c>
      <c r="Z2" s="1">
        <v>0.12316946945111537</v>
      </c>
    </row>
    <row r="3" spans="2:28">
      <c r="B3" t="s">
        <v>5</v>
      </c>
      <c r="W3" t="s">
        <v>6</v>
      </c>
      <c r="X3" s="2">
        <v>80595100</v>
      </c>
      <c r="Y3">
        <v>4</v>
      </c>
      <c r="Z3" s="1">
        <v>0.40047990944429784</v>
      </c>
      <c r="AB3" t="s">
        <v>259</v>
      </c>
    </row>
    <row r="4" spans="2:28">
      <c r="B4" t="s">
        <v>7</v>
      </c>
      <c r="C4" t="s">
        <v>8</v>
      </c>
      <c r="X4" s="2"/>
      <c r="Z4" s="1"/>
    </row>
    <row r="5" spans="2:28">
      <c r="B5" t="s">
        <v>9</v>
      </c>
      <c r="C5" t="s">
        <v>10</v>
      </c>
      <c r="W5" t="s">
        <v>11</v>
      </c>
      <c r="X5" s="2">
        <v>80336800</v>
      </c>
      <c r="Y5">
        <v>11</v>
      </c>
      <c r="Z5" s="1">
        <v>0.39919640758612707</v>
      </c>
    </row>
    <row r="6" spans="2:28">
      <c r="B6" t="s">
        <v>12</v>
      </c>
      <c r="C6" t="s">
        <v>13</v>
      </c>
      <c r="W6" t="s">
        <v>14</v>
      </c>
      <c r="X6" s="2">
        <v>13827000</v>
      </c>
      <c r="Y6">
        <v>3</v>
      </c>
      <c r="Z6" s="1">
        <v>6.8706853244009949E-2</v>
      </c>
    </row>
    <row r="7" spans="2:28">
      <c r="B7" t="s">
        <v>15</v>
      </c>
      <c r="C7" t="s">
        <v>16</v>
      </c>
      <c r="W7" t="s">
        <v>17</v>
      </c>
      <c r="X7" s="2">
        <v>1700000</v>
      </c>
      <c r="Y7">
        <v>1</v>
      </c>
      <c r="Z7" s="1">
        <v>8.447360274449766E-3</v>
      </c>
    </row>
    <row r="8" spans="2:28">
      <c r="B8" t="s">
        <v>18</v>
      </c>
      <c r="C8" t="s">
        <v>16</v>
      </c>
      <c r="X8" s="2"/>
      <c r="Z8" s="1"/>
    </row>
    <row r="9" spans="2:28">
      <c r="B9" t="s">
        <v>19</v>
      </c>
      <c r="C9" t="s">
        <v>16</v>
      </c>
      <c r="W9" t="s">
        <v>20</v>
      </c>
      <c r="X9" s="2">
        <v>95863800</v>
      </c>
      <c r="Y9">
        <v>15</v>
      </c>
      <c r="Z9" s="1">
        <v>0.47635062110458676</v>
      </c>
    </row>
    <row r="10" spans="2:28">
      <c r="B10" t="s">
        <v>21</v>
      </c>
      <c r="C10" t="s">
        <v>16</v>
      </c>
      <c r="X10" s="2"/>
      <c r="Z10" s="1"/>
    </row>
    <row r="11" spans="2:28">
      <c r="B11" t="s">
        <v>22</v>
      </c>
      <c r="C11" t="s">
        <v>16</v>
      </c>
      <c r="X11" s="2"/>
      <c r="Z11" s="1"/>
    </row>
    <row r="12" spans="2:28">
      <c r="B12" t="s">
        <v>23</v>
      </c>
      <c r="C12" t="s">
        <v>16</v>
      </c>
      <c r="W12" t="s">
        <v>24</v>
      </c>
      <c r="X12" s="2">
        <v>201246300</v>
      </c>
      <c r="Y12">
        <v>25</v>
      </c>
      <c r="Z12" s="1">
        <v>1</v>
      </c>
    </row>
    <row r="13" spans="2:28">
      <c r="B13" t="s">
        <v>25</v>
      </c>
      <c r="C13" t="s">
        <v>16</v>
      </c>
    </row>
    <row r="14" spans="2:28">
      <c r="B14" t="s">
        <v>26</v>
      </c>
      <c r="C14" t="s">
        <v>16</v>
      </c>
    </row>
    <row r="15" spans="2:28">
      <c r="B15" t="s">
        <v>27</v>
      </c>
      <c r="C15" t="s">
        <v>16</v>
      </c>
    </row>
    <row r="16" spans="2:28">
      <c r="B16" t="s">
        <v>28</v>
      </c>
      <c r="C16" t="s">
        <v>16</v>
      </c>
    </row>
    <row r="17" spans="1:37">
      <c r="B17" t="s">
        <v>29</v>
      </c>
    </row>
    <row r="19" spans="1:37">
      <c r="B19" t="s">
        <v>30</v>
      </c>
    </row>
    <row r="20" spans="1:37">
      <c r="B20" t="s">
        <v>31</v>
      </c>
      <c r="C20" t="s">
        <v>32</v>
      </c>
      <c r="W20">
        <v>25</v>
      </c>
      <c r="X20" s="2">
        <v>201246300</v>
      </c>
    </row>
    <row r="21" spans="1:37">
      <c r="A21">
        <v>25</v>
      </c>
      <c r="B21" t="s">
        <v>33</v>
      </c>
      <c r="C21" t="s">
        <v>34</v>
      </c>
    </row>
    <row r="22" spans="1:37">
      <c r="A22">
        <v>23973</v>
      </c>
    </row>
    <row r="23" spans="1:37">
      <c r="A23" t="s">
        <v>2</v>
      </c>
      <c r="B23" t="s">
        <v>35</v>
      </c>
      <c r="C23" t="s">
        <v>36</v>
      </c>
      <c r="D23" t="s">
        <v>28</v>
      </c>
      <c r="E23" t="s">
        <v>27</v>
      </c>
      <c r="F23" t="s">
        <v>37</v>
      </c>
      <c r="G23" t="s">
        <v>26</v>
      </c>
      <c r="H23" t="s">
        <v>38</v>
      </c>
      <c r="I23" t="s">
        <v>39</v>
      </c>
      <c r="J23" t="s">
        <v>40</v>
      </c>
      <c r="K23" t="s">
        <v>41</v>
      </c>
      <c r="L23" t="s">
        <v>19</v>
      </c>
      <c r="M23" t="s">
        <v>22</v>
      </c>
      <c r="N23" t="s">
        <v>42</v>
      </c>
      <c r="O23" t="s">
        <v>43</v>
      </c>
      <c r="P23" t="s">
        <v>21</v>
      </c>
      <c r="Q23" t="s">
        <v>18</v>
      </c>
      <c r="R23" t="s">
        <v>44</v>
      </c>
      <c r="S23" t="s">
        <v>45</v>
      </c>
      <c r="T23" t="s">
        <v>13</v>
      </c>
      <c r="U23" t="s">
        <v>46</v>
      </c>
      <c r="V23" t="s">
        <v>47</v>
      </c>
      <c r="W23" t="s">
        <v>48</v>
      </c>
      <c r="X23" t="s">
        <v>33</v>
      </c>
      <c r="Y23" t="s">
        <v>49</v>
      </c>
      <c r="Z23" t="s">
        <v>50</v>
      </c>
      <c r="AA23" t="s">
        <v>51</v>
      </c>
      <c r="AB23" t="s">
        <v>52</v>
      </c>
      <c r="AC23" t="s">
        <v>53</v>
      </c>
      <c r="AD23" t="s">
        <v>54</v>
      </c>
      <c r="AE23" t="s">
        <v>55</v>
      </c>
      <c r="AF23" t="s">
        <v>56</v>
      </c>
      <c r="AG23" t="s">
        <v>57</v>
      </c>
      <c r="AH23" t="s">
        <v>58</v>
      </c>
      <c r="AI23" t="s">
        <v>59</v>
      </c>
      <c r="AJ23" t="s">
        <v>60</v>
      </c>
      <c r="AK23" t="s">
        <v>25</v>
      </c>
    </row>
    <row r="24" spans="1:37">
      <c r="A24">
        <v>1</v>
      </c>
      <c r="B24" t="s">
        <v>61</v>
      </c>
      <c r="C24" t="s">
        <v>62</v>
      </c>
      <c r="D24" t="s">
        <v>63</v>
      </c>
      <c r="E24" t="s">
        <v>29</v>
      </c>
      <c r="F24" t="s">
        <v>64</v>
      </c>
      <c r="G24" t="s">
        <v>65</v>
      </c>
      <c r="H24" t="s">
        <v>66</v>
      </c>
      <c r="I24" t="s">
        <v>67</v>
      </c>
      <c r="J24" t="s">
        <v>68</v>
      </c>
      <c r="K24" t="s">
        <v>68</v>
      </c>
      <c r="L24" t="s">
        <v>69</v>
      </c>
      <c r="M24" t="s">
        <v>69</v>
      </c>
      <c r="N24" t="s">
        <v>29</v>
      </c>
      <c r="P24" t="s">
        <v>70</v>
      </c>
      <c r="Q24" t="s">
        <v>71</v>
      </c>
      <c r="R24" t="s">
        <v>69</v>
      </c>
      <c r="S24" t="s">
        <v>69</v>
      </c>
      <c r="T24">
        <v>43655.404328703698</v>
      </c>
      <c r="U24">
        <v>43627</v>
      </c>
      <c r="V24">
        <v>43640</v>
      </c>
      <c r="W24">
        <v>44712</v>
      </c>
      <c r="X24">
        <v>1430000</v>
      </c>
      <c r="Y24" t="s">
        <v>72</v>
      </c>
      <c r="Z24" t="s">
        <v>72</v>
      </c>
      <c r="AA24">
        <v>4870</v>
      </c>
      <c r="AB24" t="s">
        <v>73</v>
      </c>
      <c r="AC24" t="s">
        <v>74</v>
      </c>
      <c r="AD24" t="s">
        <v>75</v>
      </c>
      <c r="AE24">
        <v>24514</v>
      </c>
      <c r="AF24" t="s">
        <v>76</v>
      </c>
      <c r="AG24" t="s">
        <v>77</v>
      </c>
      <c r="AH24" t="s">
        <v>76</v>
      </c>
      <c r="AI24" t="s">
        <v>29</v>
      </c>
      <c r="AJ24" t="s">
        <v>77</v>
      </c>
      <c r="AK24" t="s">
        <v>78</v>
      </c>
    </row>
    <row r="25" spans="1:37">
      <c r="A25">
        <v>1</v>
      </c>
      <c r="B25" t="s">
        <v>61</v>
      </c>
      <c r="C25" t="s">
        <v>79</v>
      </c>
      <c r="D25" t="s">
        <v>80</v>
      </c>
      <c r="E25" t="s">
        <v>29</v>
      </c>
      <c r="F25" t="s">
        <v>81</v>
      </c>
      <c r="G25" t="s">
        <v>82</v>
      </c>
      <c r="H25" t="s">
        <v>83</v>
      </c>
      <c r="I25" t="s">
        <v>84</v>
      </c>
      <c r="J25" t="s">
        <v>85</v>
      </c>
      <c r="K25" t="s">
        <v>86</v>
      </c>
      <c r="L25" t="s">
        <v>69</v>
      </c>
      <c r="M25" t="s">
        <v>69</v>
      </c>
      <c r="N25" t="s">
        <v>29</v>
      </c>
      <c r="P25" t="s">
        <v>70</v>
      </c>
      <c r="Q25" t="s">
        <v>71</v>
      </c>
      <c r="R25" t="s">
        <v>69</v>
      </c>
      <c r="S25" t="s">
        <v>69</v>
      </c>
      <c r="T25">
        <v>43733.655162037001</v>
      </c>
      <c r="U25">
        <v>43627</v>
      </c>
      <c r="V25">
        <v>43641</v>
      </c>
      <c r="W25">
        <v>45899</v>
      </c>
      <c r="X25">
        <v>21670000</v>
      </c>
      <c r="Y25" t="s">
        <v>87</v>
      </c>
      <c r="Z25" t="s">
        <v>87</v>
      </c>
      <c r="AA25">
        <v>2095</v>
      </c>
      <c r="AB25" t="s">
        <v>88</v>
      </c>
      <c r="AC25" t="s">
        <v>89</v>
      </c>
      <c r="AD25" t="s">
        <v>90</v>
      </c>
      <c r="AE25">
        <v>13333</v>
      </c>
      <c r="AF25" t="s">
        <v>91</v>
      </c>
      <c r="AG25" t="s">
        <v>77</v>
      </c>
      <c r="AH25" t="s">
        <v>91</v>
      </c>
      <c r="AI25" t="s">
        <v>29</v>
      </c>
      <c r="AJ25" t="s">
        <v>77</v>
      </c>
      <c r="AK25" t="s">
        <v>78</v>
      </c>
    </row>
    <row r="26" spans="1:37">
      <c r="A26">
        <v>1</v>
      </c>
      <c r="B26" t="s">
        <v>61</v>
      </c>
      <c r="C26" t="s">
        <v>92</v>
      </c>
      <c r="D26" t="s">
        <v>93</v>
      </c>
      <c r="E26" t="s">
        <v>29</v>
      </c>
      <c r="F26" t="s">
        <v>94</v>
      </c>
      <c r="G26" t="s">
        <v>95</v>
      </c>
      <c r="H26" t="s">
        <v>96</v>
      </c>
      <c r="I26" t="s">
        <v>84</v>
      </c>
      <c r="J26" t="s">
        <v>85</v>
      </c>
      <c r="K26" t="s">
        <v>86</v>
      </c>
      <c r="L26" t="s">
        <v>69</v>
      </c>
      <c r="M26" t="s">
        <v>69</v>
      </c>
      <c r="N26" t="s">
        <v>29</v>
      </c>
      <c r="P26" t="s">
        <v>70</v>
      </c>
      <c r="Q26" t="s">
        <v>71</v>
      </c>
      <c r="R26" t="s">
        <v>69</v>
      </c>
      <c r="S26" t="s">
        <v>69</v>
      </c>
      <c r="T26">
        <v>43655.404224537</v>
      </c>
      <c r="U26">
        <v>43621</v>
      </c>
      <c r="V26">
        <v>43647</v>
      </c>
      <c r="W26">
        <v>44742</v>
      </c>
      <c r="X26">
        <v>3259300</v>
      </c>
      <c r="Y26" t="s">
        <v>97</v>
      </c>
      <c r="Z26" t="s">
        <v>97</v>
      </c>
      <c r="AA26">
        <v>5355</v>
      </c>
      <c r="AB26" t="s">
        <v>98</v>
      </c>
      <c r="AC26" t="s">
        <v>11</v>
      </c>
      <c r="AD26" t="s">
        <v>99</v>
      </c>
      <c r="AE26">
        <v>40036</v>
      </c>
      <c r="AF26" t="s">
        <v>100</v>
      </c>
      <c r="AG26" t="s">
        <v>77</v>
      </c>
      <c r="AH26" t="s">
        <v>100</v>
      </c>
      <c r="AI26" t="s">
        <v>29</v>
      </c>
      <c r="AJ26" t="s">
        <v>77</v>
      </c>
      <c r="AK26" t="s">
        <v>78</v>
      </c>
    </row>
    <row r="27" spans="1:37">
      <c r="A27">
        <v>1</v>
      </c>
      <c r="B27" t="s">
        <v>61</v>
      </c>
      <c r="C27" t="s">
        <v>101</v>
      </c>
      <c r="D27" t="s">
        <v>102</v>
      </c>
      <c r="E27" t="s">
        <v>29</v>
      </c>
      <c r="F27" t="s">
        <v>103</v>
      </c>
      <c r="G27" t="s">
        <v>104</v>
      </c>
      <c r="H27" t="s">
        <v>96</v>
      </c>
      <c r="I27" t="s">
        <v>84</v>
      </c>
      <c r="J27" t="s">
        <v>85</v>
      </c>
      <c r="K27" t="s">
        <v>86</v>
      </c>
      <c r="L27" t="s">
        <v>69</v>
      </c>
      <c r="M27" t="s">
        <v>69</v>
      </c>
      <c r="N27" t="s">
        <v>29</v>
      </c>
      <c r="P27" t="s">
        <v>70</v>
      </c>
      <c r="Q27" t="s">
        <v>71</v>
      </c>
      <c r="R27" t="s">
        <v>69</v>
      </c>
      <c r="S27" t="s">
        <v>69</v>
      </c>
      <c r="T27">
        <v>43655.404259259303</v>
      </c>
      <c r="U27">
        <v>43621</v>
      </c>
      <c r="V27">
        <v>43647</v>
      </c>
      <c r="W27">
        <v>44742</v>
      </c>
      <c r="X27">
        <v>595100</v>
      </c>
      <c r="Y27" t="s">
        <v>105</v>
      </c>
      <c r="Z27" t="s">
        <v>105</v>
      </c>
      <c r="AA27">
        <v>7000</v>
      </c>
      <c r="AB27" t="s">
        <v>106</v>
      </c>
      <c r="AC27" t="s">
        <v>89</v>
      </c>
      <c r="AD27" t="s">
        <v>107</v>
      </c>
      <c r="AE27">
        <v>29845</v>
      </c>
      <c r="AF27" t="s">
        <v>108</v>
      </c>
      <c r="AG27" t="s">
        <v>77</v>
      </c>
      <c r="AH27" t="s">
        <v>108</v>
      </c>
      <c r="AI27" t="s">
        <v>29</v>
      </c>
      <c r="AJ27" t="s">
        <v>77</v>
      </c>
      <c r="AK27" t="s">
        <v>78</v>
      </c>
    </row>
    <row r="28" spans="1:37">
      <c r="A28">
        <v>1</v>
      </c>
      <c r="B28" t="s">
        <v>61</v>
      </c>
      <c r="C28" t="s">
        <v>109</v>
      </c>
      <c r="D28" t="s">
        <v>110</v>
      </c>
      <c r="E28" t="s">
        <v>29</v>
      </c>
      <c r="F28" t="s">
        <v>111</v>
      </c>
      <c r="G28" t="s">
        <v>112</v>
      </c>
      <c r="H28" t="s">
        <v>96</v>
      </c>
      <c r="I28" t="s">
        <v>84</v>
      </c>
      <c r="J28" t="s">
        <v>85</v>
      </c>
      <c r="K28" t="s">
        <v>86</v>
      </c>
      <c r="L28" t="s">
        <v>69</v>
      </c>
      <c r="M28" t="s">
        <v>69</v>
      </c>
      <c r="N28" t="s">
        <v>29</v>
      </c>
      <c r="P28" t="s">
        <v>70</v>
      </c>
      <c r="Q28" t="s">
        <v>71</v>
      </c>
      <c r="R28" t="s">
        <v>69</v>
      </c>
      <c r="S28" t="s">
        <v>69</v>
      </c>
      <c r="T28">
        <v>43655.404293981497</v>
      </c>
      <c r="U28">
        <v>43621</v>
      </c>
      <c r="V28">
        <v>43647</v>
      </c>
      <c r="W28">
        <v>44377</v>
      </c>
      <c r="X28">
        <v>4107400</v>
      </c>
      <c r="Y28" t="s">
        <v>113</v>
      </c>
      <c r="Z28" t="s">
        <v>113</v>
      </c>
      <c r="AA28">
        <v>2600</v>
      </c>
      <c r="AB28" t="s">
        <v>114</v>
      </c>
      <c r="AC28" t="s">
        <v>4</v>
      </c>
      <c r="AD28" t="s">
        <v>115</v>
      </c>
      <c r="AE28">
        <v>29519</v>
      </c>
      <c r="AF28" t="s">
        <v>116</v>
      </c>
      <c r="AG28" t="s">
        <v>77</v>
      </c>
      <c r="AH28" t="s">
        <v>116</v>
      </c>
      <c r="AI28" t="s">
        <v>29</v>
      </c>
      <c r="AJ28" t="s">
        <v>77</v>
      </c>
      <c r="AK28" t="s">
        <v>78</v>
      </c>
    </row>
    <row r="29" spans="1:37">
      <c r="A29">
        <v>1</v>
      </c>
      <c r="B29" t="s">
        <v>61</v>
      </c>
      <c r="C29" t="s">
        <v>117</v>
      </c>
      <c r="D29" t="s">
        <v>118</v>
      </c>
      <c r="E29" t="s">
        <v>29</v>
      </c>
      <c r="F29" t="s">
        <v>119</v>
      </c>
      <c r="G29" t="s">
        <v>120</v>
      </c>
      <c r="H29" t="s">
        <v>83</v>
      </c>
      <c r="I29" t="s">
        <v>84</v>
      </c>
      <c r="J29" t="s">
        <v>85</v>
      </c>
      <c r="K29" t="s">
        <v>86</v>
      </c>
      <c r="L29" t="s">
        <v>69</v>
      </c>
      <c r="M29" t="s">
        <v>69</v>
      </c>
      <c r="N29" t="s">
        <v>29</v>
      </c>
      <c r="P29" t="s">
        <v>70</v>
      </c>
      <c r="Q29" t="s">
        <v>71</v>
      </c>
      <c r="R29" t="s">
        <v>69</v>
      </c>
      <c r="S29" t="s">
        <v>69</v>
      </c>
      <c r="T29">
        <v>43655.404444444401</v>
      </c>
      <c r="U29">
        <v>43627</v>
      </c>
      <c r="V29">
        <v>43641</v>
      </c>
      <c r="W29">
        <v>44377</v>
      </c>
      <c r="X29">
        <v>1100000</v>
      </c>
      <c r="Y29" t="s">
        <v>121</v>
      </c>
      <c r="Z29" t="s">
        <v>121</v>
      </c>
      <c r="AA29">
        <v>4012</v>
      </c>
      <c r="AB29" t="s">
        <v>122</v>
      </c>
      <c r="AC29" t="s">
        <v>123</v>
      </c>
      <c r="AD29" t="s">
        <v>124</v>
      </c>
      <c r="AE29">
        <v>10033</v>
      </c>
      <c r="AF29" t="s">
        <v>76</v>
      </c>
      <c r="AG29" t="s">
        <v>77</v>
      </c>
      <c r="AH29" t="s">
        <v>76</v>
      </c>
      <c r="AI29" t="s">
        <v>29</v>
      </c>
      <c r="AJ29" t="s">
        <v>77</v>
      </c>
      <c r="AK29" t="s">
        <v>78</v>
      </c>
    </row>
    <row r="30" spans="1:37">
      <c r="A30">
        <v>1</v>
      </c>
      <c r="B30" t="s">
        <v>61</v>
      </c>
      <c r="C30" t="s">
        <v>125</v>
      </c>
      <c r="D30" t="s">
        <v>126</v>
      </c>
      <c r="E30" t="s">
        <v>29</v>
      </c>
      <c r="F30" t="s">
        <v>127</v>
      </c>
      <c r="G30" t="s">
        <v>128</v>
      </c>
      <c r="H30" t="s">
        <v>83</v>
      </c>
      <c r="I30" t="s">
        <v>84</v>
      </c>
      <c r="J30" t="s">
        <v>85</v>
      </c>
      <c r="K30" t="s">
        <v>86</v>
      </c>
      <c r="L30" t="s">
        <v>69</v>
      </c>
      <c r="M30" t="s">
        <v>69</v>
      </c>
      <c r="N30" t="s">
        <v>29</v>
      </c>
      <c r="P30" t="s">
        <v>70</v>
      </c>
      <c r="Q30" t="s">
        <v>71</v>
      </c>
      <c r="R30" t="s">
        <v>69</v>
      </c>
      <c r="S30" t="s">
        <v>69</v>
      </c>
      <c r="T30">
        <v>43655.404456018499</v>
      </c>
      <c r="U30">
        <v>43627</v>
      </c>
      <c r="V30">
        <v>43641</v>
      </c>
      <c r="W30">
        <v>45838</v>
      </c>
      <c r="X30">
        <v>4000000</v>
      </c>
      <c r="Y30" t="s">
        <v>129</v>
      </c>
      <c r="Z30" t="s">
        <v>129</v>
      </c>
      <c r="AA30">
        <v>6076</v>
      </c>
      <c r="AB30" t="s">
        <v>130</v>
      </c>
      <c r="AC30" t="s">
        <v>11</v>
      </c>
      <c r="AD30" t="s">
        <v>131</v>
      </c>
      <c r="AE30">
        <v>21002</v>
      </c>
      <c r="AF30" t="s">
        <v>132</v>
      </c>
      <c r="AG30" t="s">
        <v>77</v>
      </c>
      <c r="AH30" t="s">
        <v>132</v>
      </c>
      <c r="AI30" t="s">
        <v>29</v>
      </c>
      <c r="AJ30" t="s">
        <v>77</v>
      </c>
      <c r="AK30" t="s">
        <v>78</v>
      </c>
    </row>
    <row r="31" spans="1:37">
      <c r="A31">
        <v>1</v>
      </c>
      <c r="B31" t="s">
        <v>61</v>
      </c>
      <c r="C31" t="s">
        <v>133</v>
      </c>
      <c r="D31" t="s">
        <v>134</v>
      </c>
      <c r="E31" t="s">
        <v>29</v>
      </c>
      <c r="F31" t="s">
        <v>135</v>
      </c>
      <c r="G31" t="s">
        <v>136</v>
      </c>
      <c r="H31" t="s">
        <v>66</v>
      </c>
      <c r="I31" t="s">
        <v>67</v>
      </c>
      <c r="J31" t="s">
        <v>68</v>
      </c>
      <c r="K31" t="s">
        <v>68</v>
      </c>
      <c r="L31" t="s">
        <v>69</v>
      </c>
      <c r="M31" t="s">
        <v>69</v>
      </c>
      <c r="N31" t="s">
        <v>29</v>
      </c>
      <c r="P31" t="s">
        <v>137</v>
      </c>
      <c r="Q31" t="s">
        <v>71</v>
      </c>
      <c r="R31" t="s">
        <v>69</v>
      </c>
      <c r="S31" t="s">
        <v>69</v>
      </c>
      <c r="T31">
        <v>43655.404340277797</v>
      </c>
      <c r="U31">
        <v>43627</v>
      </c>
      <c r="V31">
        <v>43636</v>
      </c>
      <c r="W31">
        <v>45647</v>
      </c>
      <c r="X31">
        <v>10400000</v>
      </c>
      <c r="Y31" t="s">
        <v>138</v>
      </c>
      <c r="Z31" t="s">
        <v>138</v>
      </c>
      <c r="AA31">
        <v>6027</v>
      </c>
      <c r="AB31" t="s">
        <v>139</v>
      </c>
      <c r="AC31" t="s">
        <v>11</v>
      </c>
      <c r="AD31" t="s">
        <v>140</v>
      </c>
      <c r="AE31">
        <v>20691</v>
      </c>
      <c r="AF31" t="s">
        <v>132</v>
      </c>
      <c r="AG31" t="s">
        <v>77</v>
      </c>
      <c r="AH31" t="s">
        <v>132</v>
      </c>
      <c r="AI31" t="s">
        <v>29</v>
      </c>
      <c r="AJ31" t="s">
        <v>77</v>
      </c>
      <c r="AK31" t="s">
        <v>78</v>
      </c>
    </row>
    <row r="32" spans="1:37">
      <c r="A32">
        <v>1</v>
      </c>
      <c r="B32" t="s">
        <v>61</v>
      </c>
      <c r="C32" t="s">
        <v>141</v>
      </c>
      <c r="D32" t="s">
        <v>142</v>
      </c>
      <c r="E32" t="s">
        <v>29</v>
      </c>
      <c r="F32" t="s">
        <v>143</v>
      </c>
      <c r="G32" t="s">
        <v>144</v>
      </c>
      <c r="H32" t="s">
        <v>145</v>
      </c>
      <c r="I32" t="s">
        <v>67</v>
      </c>
      <c r="J32" t="s">
        <v>68</v>
      </c>
      <c r="K32" t="s">
        <v>68</v>
      </c>
      <c r="L32" t="s">
        <v>69</v>
      </c>
      <c r="M32" t="s">
        <v>69</v>
      </c>
      <c r="N32" t="s">
        <v>29</v>
      </c>
      <c r="P32" t="s">
        <v>137</v>
      </c>
      <c r="Q32" t="s">
        <v>71</v>
      </c>
      <c r="R32" t="s">
        <v>69</v>
      </c>
      <c r="S32" t="s">
        <v>69</v>
      </c>
      <c r="T32">
        <v>43721.410023148099</v>
      </c>
      <c r="U32">
        <v>43627</v>
      </c>
      <c r="V32">
        <v>43710</v>
      </c>
      <c r="W32">
        <v>45596</v>
      </c>
      <c r="X32">
        <v>4950000</v>
      </c>
      <c r="Y32" t="s">
        <v>146</v>
      </c>
      <c r="Z32" t="s">
        <v>146</v>
      </c>
      <c r="AA32">
        <v>3206</v>
      </c>
      <c r="AB32" t="s">
        <v>147</v>
      </c>
      <c r="AC32" t="s">
        <v>4</v>
      </c>
      <c r="AD32" t="s">
        <v>148</v>
      </c>
      <c r="AE32">
        <v>12134</v>
      </c>
      <c r="AF32" t="s">
        <v>149</v>
      </c>
      <c r="AG32" t="s">
        <v>77</v>
      </c>
      <c r="AH32" t="s">
        <v>149</v>
      </c>
      <c r="AI32" t="s">
        <v>29</v>
      </c>
      <c r="AJ32" t="s">
        <v>77</v>
      </c>
      <c r="AK32" t="s">
        <v>78</v>
      </c>
    </row>
    <row r="33" spans="1:37">
      <c r="A33">
        <v>1</v>
      </c>
      <c r="B33" t="s">
        <v>61</v>
      </c>
      <c r="C33" t="s">
        <v>150</v>
      </c>
      <c r="D33" t="s">
        <v>151</v>
      </c>
      <c r="E33" t="s">
        <v>29</v>
      </c>
      <c r="F33" t="s">
        <v>152</v>
      </c>
      <c r="G33" t="s">
        <v>153</v>
      </c>
      <c r="H33" t="s">
        <v>154</v>
      </c>
      <c r="I33" t="s">
        <v>67</v>
      </c>
      <c r="J33" t="s">
        <v>68</v>
      </c>
      <c r="K33" t="s">
        <v>68</v>
      </c>
      <c r="L33" t="s">
        <v>69</v>
      </c>
      <c r="M33" t="s">
        <v>69</v>
      </c>
      <c r="N33" t="s">
        <v>29</v>
      </c>
      <c r="P33" t="s">
        <v>137</v>
      </c>
      <c r="Q33" t="s">
        <v>71</v>
      </c>
      <c r="R33" t="s">
        <v>69</v>
      </c>
      <c r="S33" t="s">
        <v>69</v>
      </c>
      <c r="T33">
        <v>43641.544467592597</v>
      </c>
      <c r="U33">
        <v>43627</v>
      </c>
      <c r="V33">
        <v>43637</v>
      </c>
      <c r="W33">
        <v>45107</v>
      </c>
      <c r="X33">
        <v>1700000</v>
      </c>
      <c r="Y33" t="s">
        <v>155</v>
      </c>
      <c r="Z33" t="s">
        <v>155</v>
      </c>
      <c r="AA33">
        <v>3620</v>
      </c>
      <c r="AB33" t="s">
        <v>156</v>
      </c>
      <c r="AC33" t="s">
        <v>157</v>
      </c>
      <c r="AD33" t="s">
        <v>158</v>
      </c>
      <c r="AE33">
        <v>38172</v>
      </c>
      <c r="AF33" t="s">
        <v>149</v>
      </c>
      <c r="AG33" t="s">
        <v>77</v>
      </c>
      <c r="AH33" t="s">
        <v>149</v>
      </c>
      <c r="AI33" t="s">
        <v>29</v>
      </c>
      <c r="AJ33" t="s">
        <v>77</v>
      </c>
      <c r="AK33" t="s">
        <v>78</v>
      </c>
    </row>
    <row r="34" spans="1:37">
      <c r="A34">
        <v>1</v>
      </c>
      <c r="B34" t="s">
        <v>61</v>
      </c>
      <c r="C34" t="s">
        <v>159</v>
      </c>
      <c r="D34" t="s">
        <v>160</v>
      </c>
      <c r="E34" t="s">
        <v>29</v>
      </c>
      <c r="F34" t="s">
        <v>161</v>
      </c>
      <c r="G34" t="s">
        <v>162</v>
      </c>
      <c r="H34" t="s">
        <v>145</v>
      </c>
      <c r="I34" t="s">
        <v>67</v>
      </c>
      <c r="J34" t="s">
        <v>68</v>
      </c>
      <c r="K34" t="s">
        <v>68</v>
      </c>
      <c r="L34" t="s">
        <v>69</v>
      </c>
      <c r="M34" t="s">
        <v>69</v>
      </c>
      <c r="N34" t="s">
        <v>29</v>
      </c>
      <c r="P34" t="s">
        <v>137</v>
      </c>
      <c r="Q34" t="s">
        <v>71</v>
      </c>
      <c r="R34" t="s">
        <v>69</v>
      </c>
      <c r="S34" t="s">
        <v>69</v>
      </c>
      <c r="T34">
        <v>43735.364791666703</v>
      </c>
      <c r="U34">
        <v>43627</v>
      </c>
      <c r="V34">
        <v>43726</v>
      </c>
      <c r="W34">
        <v>45138</v>
      </c>
      <c r="X34">
        <v>30800000</v>
      </c>
      <c r="Y34" t="s">
        <v>163</v>
      </c>
      <c r="Z34" t="s">
        <v>163</v>
      </c>
      <c r="AA34">
        <v>6104</v>
      </c>
      <c r="AB34" t="s">
        <v>164</v>
      </c>
      <c r="AC34" t="s">
        <v>11</v>
      </c>
      <c r="AD34" t="s">
        <v>165</v>
      </c>
      <c r="AE34">
        <v>4529</v>
      </c>
      <c r="AF34" t="s">
        <v>132</v>
      </c>
      <c r="AG34" t="s">
        <v>77</v>
      </c>
      <c r="AH34" t="s">
        <v>132</v>
      </c>
      <c r="AI34" t="s">
        <v>29</v>
      </c>
      <c r="AJ34" t="s">
        <v>77</v>
      </c>
      <c r="AK34" t="s">
        <v>78</v>
      </c>
    </row>
    <row r="35" spans="1:37">
      <c r="A35">
        <v>1</v>
      </c>
      <c r="B35" t="s">
        <v>61</v>
      </c>
      <c r="C35" t="s">
        <v>166</v>
      </c>
      <c r="D35" t="s">
        <v>167</v>
      </c>
      <c r="E35" t="s">
        <v>29</v>
      </c>
      <c r="F35" t="s">
        <v>168</v>
      </c>
      <c r="G35" t="s">
        <v>169</v>
      </c>
      <c r="H35" t="s">
        <v>154</v>
      </c>
      <c r="I35" t="s">
        <v>67</v>
      </c>
      <c r="J35" t="s">
        <v>68</v>
      </c>
      <c r="K35" t="s">
        <v>68</v>
      </c>
      <c r="L35" t="s">
        <v>69</v>
      </c>
      <c r="M35" t="s">
        <v>69</v>
      </c>
      <c r="N35" t="s">
        <v>29</v>
      </c>
      <c r="P35" t="s">
        <v>137</v>
      </c>
      <c r="Q35" t="s">
        <v>71</v>
      </c>
      <c r="R35" t="s">
        <v>69</v>
      </c>
      <c r="S35" t="s">
        <v>69</v>
      </c>
      <c r="T35">
        <v>43655.404467592598</v>
      </c>
      <c r="U35">
        <v>43627</v>
      </c>
      <c r="V35">
        <v>43643</v>
      </c>
      <c r="W35">
        <v>45015</v>
      </c>
      <c r="X35">
        <v>11000000</v>
      </c>
      <c r="Y35" t="s">
        <v>170</v>
      </c>
      <c r="Z35" t="s">
        <v>170</v>
      </c>
      <c r="AA35">
        <v>3931</v>
      </c>
      <c r="AB35" t="s">
        <v>171</v>
      </c>
      <c r="AC35" t="s">
        <v>11</v>
      </c>
      <c r="AD35" t="s">
        <v>172</v>
      </c>
      <c r="AE35">
        <v>10934</v>
      </c>
      <c r="AF35" t="s">
        <v>149</v>
      </c>
      <c r="AG35" t="s">
        <v>77</v>
      </c>
      <c r="AH35" t="s">
        <v>149</v>
      </c>
      <c r="AI35" t="s">
        <v>29</v>
      </c>
      <c r="AJ35" t="s">
        <v>77</v>
      </c>
      <c r="AK35" t="s">
        <v>78</v>
      </c>
    </row>
    <row r="36" spans="1:37">
      <c r="A36">
        <v>1</v>
      </c>
      <c r="B36" t="s">
        <v>61</v>
      </c>
      <c r="C36" t="s">
        <v>173</v>
      </c>
      <c r="D36" t="s">
        <v>174</v>
      </c>
      <c r="E36" t="s">
        <v>29</v>
      </c>
      <c r="F36" t="s">
        <v>175</v>
      </c>
      <c r="G36" t="s">
        <v>176</v>
      </c>
      <c r="H36" t="s">
        <v>154</v>
      </c>
      <c r="I36" t="s">
        <v>67</v>
      </c>
      <c r="J36" t="s">
        <v>68</v>
      </c>
      <c r="K36" t="s">
        <v>68</v>
      </c>
      <c r="L36" t="s">
        <v>69</v>
      </c>
      <c r="M36" t="s">
        <v>69</v>
      </c>
      <c r="N36" t="s">
        <v>29</v>
      </c>
      <c r="P36" t="s">
        <v>137</v>
      </c>
      <c r="Q36" t="s">
        <v>71</v>
      </c>
      <c r="R36" t="s">
        <v>69</v>
      </c>
      <c r="S36" t="s">
        <v>69</v>
      </c>
      <c r="T36">
        <v>43655.404398148101</v>
      </c>
      <c r="U36">
        <v>43636</v>
      </c>
      <c r="V36">
        <v>43636</v>
      </c>
      <c r="W36">
        <v>44138</v>
      </c>
      <c r="X36">
        <v>9900000</v>
      </c>
      <c r="Y36" t="s">
        <v>177</v>
      </c>
      <c r="Z36" t="s">
        <v>177</v>
      </c>
      <c r="AA36">
        <v>4812</v>
      </c>
      <c r="AB36" t="s">
        <v>178</v>
      </c>
      <c r="AC36" t="s">
        <v>123</v>
      </c>
      <c r="AD36" t="s">
        <v>179</v>
      </c>
      <c r="AE36">
        <v>15365</v>
      </c>
      <c r="AF36" t="s">
        <v>76</v>
      </c>
      <c r="AG36" t="s">
        <v>77</v>
      </c>
      <c r="AH36" t="s">
        <v>76</v>
      </c>
      <c r="AI36" t="s">
        <v>29</v>
      </c>
      <c r="AJ36" t="s">
        <v>77</v>
      </c>
      <c r="AK36" t="s">
        <v>78</v>
      </c>
    </row>
    <row r="37" spans="1:37">
      <c r="A37">
        <v>1</v>
      </c>
      <c r="B37" t="s">
        <v>61</v>
      </c>
      <c r="C37" t="s">
        <v>180</v>
      </c>
      <c r="D37" t="s">
        <v>181</v>
      </c>
      <c r="E37" t="s">
        <v>29</v>
      </c>
      <c r="F37" t="s">
        <v>182</v>
      </c>
      <c r="G37" t="s">
        <v>183</v>
      </c>
      <c r="H37" t="s">
        <v>83</v>
      </c>
      <c r="I37" t="s">
        <v>84</v>
      </c>
      <c r="J37" t="s">
        <v>85</v>
      </c>
      <c r="K37" t="s">
        <v>86</v>
      </c>
      <c r="L37" t="s">
        <v>69</v>
      </c>
      <c r="M37" t="s">
        <v>69</v>
      </c>
      <c r="N37" t="s">
        <v>29</v>
      </c>
      <c r="P37" t="s">
        <v>70</v>
      </c>
      <c r="Q37" t="s">
        <v>71</v>
      </c>
      <c r="R37" t="s">
        <v>69</v>
      </c>
      <c r="S37" t="s">
        <v>69</v>
      </c>
      <c r="T37">
        <v>43641.544305555602</v>
      </c>
      <c r="U37">
        <v>43627</v>
      </c>
      <c r="V37">
        <v>43636</v>
      </c>
      <c r="W37">
        <v>44377</v>
      </c>
      <c r="X37">
        <v>825000</v>
      </c>
      <c r="Y37" t="s">
        <v>184</v>
      </c>
      <c r="Z37" t="s">
        <v>184</v>
      </c>
      <c r="AA37">
        <v>6395</v>
      </c>
      <c r="AB37" t="s">
        <v>185</v>
      </c>
      <c r="AC37" t="s">
        <v>11</v>
      </c>
      <c r="AD37" t="s">
        <v>186</v>
      </c>
      <c r="AE37">
        <v>24885</v>
      </c>
      <c r="AF37" t="s">
        <v>132</v>
      </c>
      <c r="AG37" t="s">
        <v>77</v>
      </c>
      <c r="AH37" t="s">
        <v>132</v>
      </c>
      <c r="AI37" t="s">
        <v>29</v>
      </c>
      <c r="AJ37" t="s">
        <v>77</v>
      </c>
      <c r="AK37" t="s">
        <v>78</v>
      </c>
    </row>
    <row r="38" spans="1:37">
      <c r="A38">
        <v>1</v>
      </c>
      <c r="B38" t="s">
        <v>61</v>
      </c>
      <c r="C38" t="s">
        <v>187</v>
      </c>
      <c r="D38" t="s">
        <v>188</v>
      </c>
      <c r="E38" t="s">
        <v>29</v>
      </c>
      <c r="F38" t="s">
        <v>189</v>
      </c>
      <c r="G38" t="s">
        <v>190</v>
      </c>
      <c r="H38" t="s">
        <v>83</v>
      </c>
      <c r="I38" t="s">
        <v>84</v>
      </c>
      <c r="J38" t="s">
        <v>85</v>
      </c>
      <c r="K38" t="s">
        <v>86</v>
      </c>
      <c r="L38" t="s">
        <v>69</v>
      </c>
      <c r="M38" t="s">
        <v>69</v>
      </c>
      <c r="N38" t="s">
        <v>29</v>
      </c>
      <c r="P38" t="s">
        <v>70</v>
      </c>
      <c r="Q38" t="s">
        <v>71</v>
      </c>
      <c r="R38" t="s">
        <v>69</v>
      </c>
      <c r="S38" t="s">
        <v>69</v>
      </c>
      <c r="T38">
        <v>43655.404351851903</v>
      </c>
      <c r="U38">
        <v>43627</v>
      </c>
      <c r="V38">
        <v>43641</v>
      </c>
      <c r="W38">
        <v>43735</v>
      </c>
      <c r="X38">
        <v>302500</v>
      </c>
      <c r="Y38" t="s">
        <v>191</v>
      </c>
      <c r="Z38" t="s">
        <v>191</v>
      </c>
      <c r="AA38">
        <v>2111</v>
      </c>
      <c r="AB38" t="s">
        <v>192</v>
      </c>
      <c r="AC38" t="s">
        <v>11</v>
      </c>
      <c r="AD38" t="s">
        <v>193</v>
      </c>
      <c r="AE38">
        <v>13313</v>
      </c>
      <c r="AF38" t="s">
        <v>91</v>
      </c>
      <c r="AG38" t="s">
        <v>77</v>
      </c>
      <c r="AH38" t="s">
        <v>91</v>
      </c>
      <c r="AI38" t="s">
        <v>29</v>
      </c>
      <c r="AJ38" t="s">
        <v>77</v>
      </c>
      <c r="AK38" t="s">
        <v>78</v>
      </c>
    </row>
    <row r="39" spans="1:37">
      <c r="A39">
        <v>1</v>
      </c>
      <c r="B39" t="s">
        <v>61</v>
      </c>
      <c r="C39" t="s">
        <v>194</v>
      </c>
      <c r="D39" t="s">
        <v>195</v>
      </c>
      <c r="E39" t="s">
        <v>29</v>
      </c>
      <c r="F39" t="s">
        <v>196</v>
      </c>
      <c r="G39" t="s">
        <v>197</v>
      </c>
      <c r="H39" t="s">
        <v>154</v>
      </c>
      <c r="I39" t="s">
        <v>67</v>
      </c>
      <c r="J39" t="s">
        <v>68</v>
      </c>
      <c r="K39" t="s">
        <v>68</v>
      </c>
      <c r="L39" t="s">
        <v>69</v>
      </c>
      <c r="M39" t="s">
        <v>69</v>
      </c>
      <c r="N39" t="s">
        <v>29</v>
      </c>
      <c r="P39" t="s">
        <v>137</v>
      </c>
      <c r="Q39" t="s">
        <v>71</v>
      </c>
      <c r="R39" t="s">
        <v>69</v>
      </c>
      <c r="S39" t="s">
        <v>69</v>
      </c>
      <c r="T39">
        <v>43655.404374999998</v>
      </c>
      <c r="U39">
        <v>43627</v>
      </c>
      <c r="V39">
        <v>43640</v>
      </c>
      <c r="W39">
        <v>44183</v>
      </c>
      <c r="X39">
        <v>770000</v>
      </c>
      <c r="Y39" t="s">
        <v>198</v>
      </c>
      <c r="Z39" t="s">
        <v>198</v>
      </c>
      <c r="AA39">
        <v>2200</v>
      </c>
      <c r="AB39" t="s">
        <v>199</v>
      </c>
      <c r="AC39" t="s">
        <v>4</v>
      </c>
      <c r="AD39" t="s">
        <v>200</v>
      </c>
      <c r="AE39">
        <v>23790</v>
      </c>
      <c r="AF39" t="s">
        <v>91</v>
      </c>
      <c r="AG39" t="s">
        <v>77</v>
      </c>
      <c r="AH39" t="s">
        <v>91</v>
      </c>
      <c r="AI39" t="s">
        <v>29</v>
      </c>
      <c r="AJ39" t="s">
        <v>77</v>
      </c>
      <c r="AK39" t="s">
        <v>78</v>
      </c>
    </row>
    <row r="40" spans="1:37">
      <c r="A40">
        <v>1</v>
      </c>
      <c r="B40" t="s">
        <v>61</v>
      </c>
      <c r="C40" t="s">
        <v>201</v>
      </c>
      <c r="D40" t="s">
        <v>202</v>
      </c>
      <c r="E40" t="s">
        <v>29</v>
      </c>
      <c r="F40" t="s">
        <v>203</v>
      </c>
      <c r="G40" t="s">
        <v>204</v>
      </c>
      <c r="H40" t="s">
        <v>154</v>
      </c>
      <c r="I40" t="s">
        <v>67</v>
      </c>
      <c r="J40" t="s">
        <v>68</v>
      </c>
      <c r="K40" t="s">
        <v>68</v>
      </c>
      <c r="L40" t="s">
        <v>69</v>
      </c>
      <c r="M40" t="s">
        <v>69</v>
      </c>
      <c r="N40" t="s">
        <v>29</v>
      </c>
      <c r="P40" t="s">
        <v>137</v>
      </c>
      <c r="Q40" t="s">
        <v>71</v>
      </c>
      <c r="R40" t="s">
        <v>69</v>
      </c>
      <c r="S40" t="s">
        <v>69</v>
      </c>
      <c r="T40">
        <v>43641.544293981497</v>
      </c>
      <c r="U40">
        <v>43627</v>
      </c>
      <c r="V40">
        <v>43637</v>
      </c>
      <c r="W40">
        <v>44227</v>
      </c>
      <c r="X40">
        <v>2827000</v>
      </c>
      <c r="Y40" t="s">
        <v>205</v>
      </c>
      <c r="Z40" t="s">
        <v>205</v>
      </c>
      <c r="AA40">
        <v>4006</v>
      </c>
      <c r="AB40" t="s">
        <v>122</v>
      </c>
      <c r="AC40" t="s">
        <v>123</v>
      </c>
      <c r="AD40" t="s">
        <v>124</v>
      </c>
      <c r="AE40">
        <v>10033</v>
      </c>
      <c r="AF40" t="s">
        <v>76</v>
      </c>
      <c r="AG40" t="s">
        <v>77</v>
      </c>
      <c r="AH40" t="s">
        <v>76</v>
      </c>
      <c r="AI40" t="s">
        <v>29</v>
      </c>
      <c r="AJ40" t="s">
        <v>77</v>
      </c>
      <c r="AK40" t="s">
        <v>78</v>
      </c>
    </row>
    <row r="41" spans="1:37">
      <c r="A41">
        <v>1</v>
      </c>
      <c r="B41" t="s">
        <v>61</v>
      </c>
      <c r="C41" t="s">
        <v>206</v>
      </c>
      <c r="D41" t="s">
        <v>207</v>
      </c>
      <c r="E41" t="s">
        <v>29</v>
      </c>
      <c r="F41" t="s">
        <v>208</v>
      </c>
      <c r="G41" t="s">
        <v>209</v>
      </c>
      <c r="H41" t="s">
        <v>83</v>
      </c>
      <c r="I41" t="s">
        <v>84</v>
      </c>
      <c r="J41" t="s">
        <v>85</v>
      </c>
      <c r="K41" t="s">
        <v>86</v>
      </c>
      <c r="L41" t="s">
        <v>69</v>
      </c>
      <c r="M41" t="s">
        <v>69</v>
      </c>
      <c r="N41" t="s">
        <v>29</v>
      </c>
      <c r="P41" t="s">
        <v>70</v>
      </c>
      <c r="Q41" t="s">
        <v>71</v>
      </c>
      <c r="R41" t="s">
        <v>69</v>
      </c>
      <c r="S41" t="s">
        <v>69</v>
      </c>
      <c r="T41">
        <v>43641.544432870403</v>
      </c>
      <c r="U41">
        <v>43627</v>
      </c>
      <c r="V41">
        <v>43637</v>
      </c>
      <c r="W41">
        <v>44834</v>
      </c>
      <c r="X41">
        <v>7700000</v>
      </c>
      <c r="Y41" t="s">
        <v>210</v>
      </c>
      <c r="Z41" t="s">
        <v>210</v>
      </c>
      <c r="AA41">
        <v>2031</v>
      </c>
      <c r="AB41" t="s">
        <v>211</v>
      </c>
      <c r="AC41" t="s">
        <v>4</v>
      </c>
      <c r="AD41" t="s">
        <v>212</v>
      </c>
      <c r="AE41">
        <v>16626</v>
      </c>
      <c r="AF41" t="s">
        <v>91</v>
      </c>
      <c r="AG41" t="s">
        <v>77</v>
      </c>
      <c r="AH41" t="s">
        <v>91</v>
      </c>
      <c r="AI41" t="s">
        <v>29</v>
      </c>
      <c r="AJ41" t="s">
        <v>77</v>
      </c>
      <c r="AK41" t="s">
        <v>78</v>
      </c>
    </row>
    <row r="42" spans="1:37">
      <c r="A42">
        <v>1</v>
      </c>
      <c r="B42" t="s">
        <v>61</v>
      </c>
      <c r="C42" t="s">
        <v>213</v>
      </c>
      <c r="D42" t="s">
        <v>214</v>
      </c>
      <c r="E42" t="s">
        <v>29</v>
      </c>
      <c r="F42" t="s">
        <v>215</v>
      </c>
      <c r="G42" t="s">
        <v>216</v>
      </c>
      <c r="H42" t="s">
        <v>66</v>
      </c>
      <c r="I42" t="s">
        <v>67</v>
      </c>
      <c r="J42" t="s">
        <v>68</v>
      </c>
      <c r="K42" t="s">
        <v>68</v>
      </c>
      <c r="L42" t="s">
        <v>69</v>
      </c>
      <c r="M42" t="s">
        <v>69</v>
      </c>
      <c r="N42" t="s">
        <v>29</v>
      </c>
      <c r="P42" t="s">
        <v>137</v>
      </c>
      <c r="Q42" t="s">
        <v>71</v>
      </c>
      <c r="R42" t="s">
        <v>69</v>
      </c>
      <c r="S42" t="s">
        <v>69</v>
      </c>
      <c r="T42">
        <v>43641.544421296298</v>
      </c>
      <c r="U42">
        <v>43627</v>
      </c>
      <c r="V42">
        <v>43636</v>
      </c>
      <c r="W42">
        <v>45077</v>
      </c>
      <c r="X42">
        <v>8250000</v>
      </c>
      <c r="Y42" t="s">
        <v>217</v>
      </c>
      <c r="Z42" t="s">
        <v>217</v>
      </c>
      <c r="AA42">
        <v>3144</v>
      </c>
      <c r="AB42" t="s">
        <v>218</v>
      </c>
      <c r="AC42" t="s">
        <v>11</v>
      </c>
      <c r="AD42" t="s">
        <v>219</v>
      </c>
      <c r="AE42">
        <v>7800</v>
      </c>
      <c r="AF42" t="s">
        <v>149</v>
      </c>
      <c r="AG42" t="s">
        <v>77</v>
      </c>
      <c r="AH42" t="s">
        <v>149</v>
      </c>
      <c r="AI42" t="s">
        <v>29</v>
      </c>
      <c r="AJ42" t="s">
        <v>77</v>
      </c>
      <c r="AK42" t="s">
        <v>78</v>
      </c>
    </row>
    <row r="43" spans="1:37">
      <c r="A43">
        <v>1</v>
      </c>
      <c r="B43" t="s">
        <v>61</v>
      </c>
      <c r="C43" t="s">
        <v>220</v>
      </c>
      <c r="D43" t="s">
        <v>221</v>
      </c>
      <c r="E43" t="s">
        <v>29</v>
      </c>
      <c r="F43" t="s">
        <v>222</v>
      </c>
      <c r="G43" t="s">
        <v>223</v>
      </c>
      <c r="H43" t="s">
        <v>154</v>
      </c>
      <c r="I43" t="s">
        <v>67</v>
      </c>
      <c r="J43" t="s">
        <v>68</v>
      </c>
      <c r="K43" t="s">
        <v>68</v>
      </c>
      <c r="L43" t="s">
        <v>69</v>
      </c>
      <c r="M43" t="s">
        <v>69</v>
      </c>
      <c r="N43" t="s">
        <v>29</v>
      </c>
      <c r="P43" t="s">
        <v>137</v>
      </c>
      <c r="Q43" t="s">
        <v>71</v>
      </c>
      <c r="R43" t="s">
        <v>69</v>
      </c>
      <c r="S43" t="s">
        <v>69</v>
      </c>
      <c r="T43">
        <v>43655.4043634259</v>
      </c>
      <c r="U43">
        <v>43627</v>
      </c>
      <c r="V43">
        <v>43640</v>
      </c>
      <c r="W43">
        <v>46022</v>
      </c>
      <c r="X43">
        <v>10000000</v>
      </c>
      <c r="Y43" t="s">
        <v>224</v>
      </c>
      <c r="Z43" t="s">
        <v>224</v>
      </c>
      <c r="AA43">
        <v>6102</v>
      </c>
      <c r="AB43" t="s">
        <v>164</v>
      </c>
      <c r="AC43" t="s">
        <v>11</v>
      </c>
      <c r="AD43" t="s">
        <v>165</v>
      </c>
      <c r="AE43">
        <v>4529</v>
      </c>
      <c r="AF43" t="s">
        <v>132</v>
      </c>
      <c r="AG43" t="s">
        <v>77</v>
      </c>
      <c r="AH43" t="s">
        <v>132</v>
      </c>
      <c r="AI43" t="s">
        <v>29</v>
      </c>
      <c r="AJ43" t="s">
        <v>77</v>
      </c>
      <c r="AK43" t="s">
        <v>78</v>
      </c>
    </row>
    <row r="44" spans="1:37">
      <c r="A44">
        <v>1</v>
      </c>
      <c r="B44" t="s">
        <v>61</v>
      </c>
      <c r="C44" t="s">
        <v>225</v>
      </c>
      <c r="D44" t="s">
        <v>226</v>
      </c>
      <c r="E44" t="s">
        <v>29</v>
      </c>
      <c r="F44" t="s">
        <v>227</v>
      </c>
      <c r="G44" t="s">
        <v>228</v>
      </c>
      <c r="H44" t="s">
        <v>154</v>
      </c>
      <c r="I44" t="s">
        <v>67</v>
      </c>
      <c r="J44" t="s">
        <v>68</v>
      </c>
      <c r="K44" t="s">
        <v>68</v>
      </c>
      <c r="L44" t="s">
        <v>69</v>
      </c>
      <c r="M44" t="s">
        <v>69</v>
      </c>
      <c r="N44" t="s">
        <v>29</v>
      </c>
      <c r="P44" t="s">
        <v>137</v>
      </c>
      <c r="Q44" t="s">
        <v>71</v>
      </c>
      <c r="R44" t="s">
        <v>69</v>
      </c>
      <c r="S44" t="s">
        <v>69</v>
      </c>
      <c r="T44">
        <v>43748.500613425902</v>
      </c>
      <c r="U44">
        <v>43627</v>
      </c>
      <c r="V44">
        <v>43642</v>
      </c>
      <c r="W44">
        <v>46295</v>
      </c>
      <c r="X44">
        <v>80000000</v>
      </c>
      <c r="Y44" t="s">
        <v>229</v>
      </c>
      <c r="Z44" t="s">
        <v>229</v>
      </c>
      <c r="AA44">
        <v>3000</v>
      </c>
      <c r="AB44" t="s">
        <v>230</v>
      </c>
      <c r="AC44" t="s">
        <v>231</v>
      </c>
      <c r="AD44" t="s">
        <v>232</v>
      </c>
      <c r="AE44">
        <v>40640</v>
      </c>
      <c r="AF44" t="s">
        <v>149</v>
      </c>
      <c r="AG44" t="s">
        <v>77</v>
      </c>
      <c r="AH44" t="s">
        <v>149</v>
      </c>
      <c r="AI44" t="s">
        <v>29</v>
      </c>
      <c r="AJ44" t="s">
        <v>77</v>
      </c>
      <c r="AK44" t="s">
        <v>78</v>
      </c>
    </row>
    <row r="45" spans="1:37">
      <c r="A45">
        <v>1</v>
      </c>
      <c r="B45" t="s">
        <v>61</v>
      </c>
      <c r="C45" t="s">
        <v>233</v>
      </c>
      <c r="D45" t="s">
        <v>234</v>
      </c>
      <c r="E45" t="s">
        <v>29</v>
      </c>
      <c r="F45" t="s">
        <v>235</v>
      </c>
      <c r="G45" t="s">
        <v>236</v>
      </c>
      <c r="H45" t="s">
        <v>83</v>
      </c>
      <c r="I45" t="s">
        <v>84</v>
      </c>
      <c r="J45" t="s">
        <v>85</v>
      </c>
      <c r="K45" t="s">
        <v>86</v>
      </c>
      <c r="L45" t="s">
        <v>69</v>
      </c>
      <c r="M45" t="s">
        <v>69</v>
      </c>
      <c r="N45" t="s">
        <v>29</v>
      </c>
      <c r="P45" t="s">
        <v>70</v>
      </c>
      <c r="Q45" t="s">
        <v>71</v>
      </c>
      <c r="R45" t="s">
        <v>69</v>
      </c>
      <c r="S45" t="s">
        <v>69</v>
      </c>
      <c r="T45">
        <v>43655.404409722199</v>
      </c>
      <c r="U45">
        <v>43627</v>
      </c>
      <c r="V45">
        <v>43641</v>
      </c>
      <c r="W45">
        <v>45614</v>
      </c>
      <c r="X45">
        <v>1500000</v>
      </c>
      <c r="Y45" t="s">
        <v>237</v>
      </c>
      <c r="Z45" t="s">
        <v>237</v>
      </c>
      <c r="AA45">
        <v>3915</v>
      </c>
      <c r="AB45" t="s">
        <v>171</v>
      </c>
      <c r="AC45" t="s">
        <v>11</v>
      </c>
      <c r="AD45" t="s">
        <v>172</v>
      </c>
      <c r="AE45">
        <v>10934</v>
      </c>
      <c r="AF45" t="s">
        <v>149</v>
      </c>
      <c r="AG45" t="s">
        <v>77</v>
      </c>
      <c r="AH45" t="s">
        <v>149</v>
      </c>
      <c r="AI45" t="s">
        <v>29</v>
      </c>
      <c r="AJ45" t="s">
        <v>77</v>
      </c>
      <c r="AK45" t="s">
        <v>78</v>
      </c>
    </row>
    <row r="46" spans="1:37">
      <c r="A46">
        <v>1</v>
      </c>
      <c r="B46" t="s">
        <v>61</v>
      </c>
      <c r="C46" t="s">
        <v>238</v>
      </c>
      <c r="D46" t="s">
        <v>239</v>
      </c>
      <c r="E46" t="s">
        <v>29</v>
      </c>
      <c r="F46" t="s">
        <v>240</v>
      </c>
      <c r="G46" t="s">
        <v>241</v>
      </c>
      <c r="H46" t="s">
        <v>96</v>
      </c>
      <c r="I46" t="s">
        <v>84</v>
      </c>
      <c r="J46" t="s">
        <v>85</v>
      </c>
      <c r="K46" t="s">
        <v>86</v>
      </c>
      <c r="L46" t="s">
        <v>69</v>
      </c>
      <c r="M46" t="s">
        <v>69</v>
      </c>
      <c r="N46" t="s">
        <v>29</v>
      </c>
      <c r="P46" t="s">
        <v>70</v>
      </c>
      <c r="Q46" t="s">
        <v>71</v>
      </c>
      <c r="R46" t="s">
        <v>69</v>
      </c>
      <c r="S46" t="s">
        <v>69</v>
      </c>
      <c r="T46">
        <v>43759.396481481497</v>
      </c>
      <c r="U46">
        <v>43753</v>
      </c>
      <c r="V46">
        <v>43753</v>
      </c>
      <c r="W46">
        <v>44742</v>
      </c>
      <c r="X46">
        <v>660000</v>
      </c>
      <c r="Y46" t="s">
        <v>242</v>
      </c>
      <c r="Z46" t="s">
        <v>242</v>
      </c>
      <c r="AA46">
        <v>4114</v>
      </c>
      <c r="AB46" t="s">
        <v>243</v>
      </c>
      <c r="AC46" t="s">
        <v>4</v>
      </c>
      <c r="AD46" t="s">
        <v>244</v>
      </c>
      <c r="AE46">
        <v>10922</v>
      </c>
      <c r="AF46" t="s">
        <v>76</v>
      </c>
      <c r="AG46" t="s">
        <v>77</v>
      </c>
      <c r="AH46" t="s">
        <v>76</v>
      </c>
      <c r="AI46" t="s">
        <v>29</v>
      </c>
      <c r="AJ46" t="s">
        <v>77</v>
      </c>
      <c r="AK46" t="s">
        <v>78</v>
      </c>
    </row>
    <row r="47" spans="1:37">
      <c r="A47">
        <v>1</v>
      </c>
      <c r="B47" t="s">
        <v>61</v>
      </c>
      <c r="C47" t="s">
        <v>245</v>
      </c>
      <c r="D47" t="s">
        <v>246</v>
      </c>
      <c r="E47" t="s">
        <v>29</v>
      </c>
      <c r="F47" t="s">
        <v>247</v>
      </c>
      <c r="G47" t="s">
        <v>248</v>
      </c>
      <c r="H47" t="s">
        <v>154</v>
      </c>
      <c r="I47" t="s">
        <v>67</v>
      </c>
      <c r="J47" t="s">
        <v>68</v>
      </c>
      <c r="K47" t="s">
        <v>68</v>
      </c>
      <c r="L47" t="s">
        <v>69</v>
      </c>
      <c r="M47" t="s">
        <v>69</v>
      </c>
      <c r="N47" t="s">
        <v>29</v>
      </c>
      <c r="P47" t="s">
        <v>137</v>
      </c>
      <c r="Q47" t="s">
        <v>71</v>
      </c>
      <c r="R47" t="s">
        <v>69</v>
      </c>
      <c r="S47" t="s">
        <v>69</v>
      </c>
      <c r="T47">
        <v>43655.404432870397</v>
      </c>
      <c r="U47">
        <v>43627</v>
      </c>
      <c r="V47">
        <v>43636</v>
      </c>
      <c r="W47">
        <v>44742</v>
      </c>
      <c r="X47">
        <v>6600000</v>
      </c>
      <c r="Y47" t="s">
        <v>249</v>
      </c>
      <c r="Z47" t="s">
        <v>249</v>
      </c>
      <c r="AA47">
        <v>2050</v>
      </c>
      <c r="AB47" t="s">
        <v>250</v>
      </c>
      <c r="AC47" t="s">
        <v>4</v>
      </c>
      <c r="AD47" t="s">
        <v>251</v>
      </c>
      <c r="AE47">
        <v>31244</v>
      </c>
      <c r="AF47" t="s">
        <v>91</v>
      </c>
      <c r="AG47" t="s">
        <v>77</v>
      </c>
      <c r="AH47" t="s">
        <v>91</v>
      </c>
      <c r="AI47" t="s">
        <v>29</v>
      </c>
      <c r="AJ47" t="s">
        <v>77</v>
      </c>
      <c r="AK47" t="s">
        <v>78</v>
      </c>
    </row>
    <row r="48" spans="1:37">
      <c r="A48">
        <v>1</v>
      </c>
      <c r="B48" t="s">
        <v>61</v>
      </c>
      <c r="C48" t="s">
        <v>252</v>
      </c>
      <c r="D48" t="s">
        <v>253</v>
      </c>
      <c r="E48" t="s">
        <v>29</v>
      </c>
      <c r="F48" t="s">
        <v>254</v>
      </c>
      <c r="G48" t="s">
        <v>255</v>
      </c>
      <c r="H48" t="s">
        <v>96</v>
      </c>
      <c r="I48" t="s">
        <v>84</v>
      </c>
      <c r="J48" t="s">
        <v>85</v>
      </c>
      <c r="K48" t="s">
        <v>86</v>
      </c>
      <c r="L48" t="s">
        <v>69</v>
      </c>
      <c r="M48" t="s">
        <v>69</v>
      </c>
      <c r="N48" t="s">
        <v>29</v>
      </c>
      <c r="P48" t="s">
        <v>70</v>
      </c>
      <c r="Q48" t="s">
        <v>71</v>
      </c>
      <c r="R48" t="s">
        <v>69</v>
      </c>
      <c r="S48" t="s">
        <v>69</v>
      </c>
      <c r="T48">
        <v>43748.500555555598</v>
      </c>
      <c r="U48">
        <v>43627</v>
      </c>
      <c r="V48">
        <v>43746</v>
      </c>
      <c r="W48">
        <v>44866</v>
      </c>
      <c r="X48">
        <v>3300000</v>
      </c>
      <c r="Y48" t="s">
        <v>256</v>
      </c>
      <c r="Z48" t="s">
        <v>256</v>
      </c>
      <c r="AA48">
        <v>6017</v>
      </c>
      <c r="AB48" t="s">
        <v>257</v>
      </c>
      <c r="AC48" t="s">
        <v>11</v>
      </c>
      <c r="AD48" t="s">
        <v>258</v>
      </c>
      <c r="AE48">
        <v>25530</v>
      </c>
      <c r="AF48" t="s">
        <v>132</v>
      </c>
      <c r="AG48" t="s">
        <v>77</v>
      </c>
      <c r="AH48" t="s">
        <v>132</v>
      </c>
      <c r="AI48" t="s">
        <v>29</v>
      </c>
      <c r="AJ48" t="s">
        <v>77</v>
      </c>
      <c r="AK48" t="s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0"/>
  <sheetViews>
    <sheetView topLeftCell="P1" workbookViewId="0">
      <selection activeCell="W1" sqref="W1:Z12"/>
    </sheetView>
  </sheetViews>
  <sheetFormatPr defaultRowHeight="15"/>
  <cols>
    <col min="2" max="2" width="46.140625" bestFit="1" customWidth="1"/>
    <col min="3" max="3" width="27.5703125" bestFit="1" customWidth="1"/>
    <col min="6" max="6" width="54.140625" bestFit="1" customWidth="1"/>
    <col min="7" max="7" width="14.140625" bestFit="1" customWidth="1"/>
    <col min="8" max="8" width="64.85546875" bestFit="1" customWidth="1"/>
    <col min="9" max="9" width="24.85546875" bestFit="1" customWidth="1"/>
    <col min="10" max="11" width="53.7109375" bestFit="1" customWidth="1"/>
    <col min="16" max="16" width="21" bestFit="1" customWidth="1"/>
    <col min="17" max="17" width="19.85546875" bestFit="1" customWidth="1"/>
    <col min="20" max="20" width="12.42578125" bestFit="1" customWidth="1"/>
    <col min="21" max="21" width="14" bestFit="1" customWidth="1"/>
    <col min="22" max="22" width="11.7109375" bestFit="1" customWidth="1"/>
    <col min="23" max="23" width="20.5703125" bestFit="1" customWidth="1"/>
    <col min="24" max="24" width="13.85546875" bestFit="1" customWidth="1"/>
    <col min="25" max="25" width="18.7109375" bestFit="1" customWidth="1"/>
    <col min="26" max="26" width="19.42578125" bestFit="1" customWidth="1"/>
    <col min="28" max="28" width="12.42578125" bestFit="1" customWidth="1"/>
    <col min="29" max="29" width="19.7109375" bestFit="1" customWidth="1"/>
    <col min="30" max="30" width="15.140625" bestFit="1" customWidth="1"/>
    <col min="33" max="33" width="17.42578125" bestFit="1" customWidth="1"/>
  </cols>
  <sheetData>
    <row r="1" spans="1:37" ht="26.25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t="s">
        <v>1</v>
      </c>
      <c r="Y1" t="s">
        <v>2</v>
      </c>
      <c r="Z1" t="s">
        <v>3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t="s">
        <v>4</v>
      </c>
      <c r="X2" s="2">
        <v>1650000</v>
      </c>
      <c r="Y2">
        <v>1</v>
      </c>
      <c r="Z2" s="1">
        <f>+X2/$X$12</f>
        <v>8.0671184252984834E-2</v>
      </c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>
      <c r="A3" s="4"/>
      <c r="B3" s="5" t="s">
        <v>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t="s">
        <v>6</v>
      </c>
      <c r="X3" s="2">
        <v>0</v>
      </c>
      <c r="Y3">
        <v>0</v>
      </c>
      <c r="Z3" s="1">
        <f>+X3/$X$12</f>
        <v>0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>
      <c r="A4" s="4"/>
      <c r="B4" s="5" t="s">
        <v>7</v>
      </c>
      <c r="C4" s="4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X4" s="2"/>
      <c r="Z4" s="1"/>
      <c r="AA4" s="4" t="s">
        <v>260</v>
      </c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>
      <c r="A5" s="4"/>
      <c r="B5" s="5" t="s">
        <v>9</v>
      </c>
      <c r="C5" s="4" t="s">
        <v>261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t="s">
        <v>11</v>
      </c>
      <c r="X5" s="2">
        <v>4818000</v>
      </c>
      <c r="Y5">
        <v>3</v>
      </c>
      <c r="Z5" s="1">
        <f t="shared" ref="Z5:Z7" si="0">+X5/$X$12</f>
        <v>0.23555985801871571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>
      <c r="A6" s="4"/>
      <c r="B6" s="5" t="s">
        <v>12</v>
      </c>
      <c r="C6" s="4" t="s">
        <v>13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t="s">
        <v>14</v>
      </c>
      <c r="X6" s="2">
        <v>13985400</v>
      </c>
      <c r="Y6">
        <v>2</v>
      </c>
      <c r="Z6" s="1">
        <f t="shared" si="0"/>
        <v>0.68376895772829949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>
      <c r="A7" s="4"/>
      <c r="B7" s="5" t="s">
        <v>15</v>
      </c>
      <c r="C7" s="4" t="s">
        <v>16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t="s">
        <v>17</v>
      </c>
      <c r="X7" s="2">
        <v>0</v>
      </c>
      <c r="Y7">
        <v>0</v>
      </c>
      <c r="Z7" s="1">
        <f t="shared" si="0"/>
        <v>0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>
      <c r="A8" s="4"/>
      <c r="B8" s="5" t="s">
        <v>18</v>
      </c>
      <c r="C8" s="4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2"/>
      <c r="Z8" s="1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>
      <c r="A9" s="4"/>
      <c r="B9" s="5" t="s">
        <v>19</v>
      </c>
      <c r="C9" s="4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t="s">
        <v>20</v>
      </c>
      <c r="X9" s="2">
        <f>SUM(X4:X7)</f>
        <v>18803400</v>
      </c>
      <c r="Y9">
        <v>15</v>
      </c>
      <c r="Z9" s="1">
        <f>+X9/$X$12</f>
        <v>0.91932881574701519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>
      <c r="A10" s="4"/>
      <c r="B10" s="5" t="s">
        <v>21</v>
      </c>
      <c r="C10" s="4" t="s">
        <v>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X10" s="2"/>
      <c r="Z10" s="1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>
      <c r="A11" s="4"/>
      <c r="B11" s="5" t="s">
        <v>22</v>
      </c>
      <c r="C11" s="4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X11" s="2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>
      <c r="A12" s="4"/>
      <c r="B12" s="5" t="s">
        <v>23</v>
      </c>
      <c r="C12" s="4" t="s">
        <v>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t="s">
        <v>24</v>
      </c>
      <c r="X12" s="2">
        <f>SUM(X2:X6)</f>
        <v>20453400</v>
      </c>
      <c r="Y12">
        <v>25</v>
      </c>
      <c r="Z12" s="1">
        <f>+X12/$X$12</f>
        <v>1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>
      <c r="A13" s="4"/>
      <c r="B13" s="5" t="s">
        <v>25</v>
      </c>
      <c r="C13" s="4" t="s">
        <v>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>
      <c r="A14" s="4"/>
      <c r="B14" s="5" t="s">
        <v>26</v>
      </c>
      <c r="C14" s="4" t="s">
        <v>16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>
      <c r="A15" s="4"/>
      <c r="B15" s="5" t="s">
        <v>27</v>
      </c>
      <c r="C15" s="4" t="s">
        <v>16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>
      <c r="A16" s="4"/>
      <c r="B16" s="5" t="s">
        <v>28</v>
      </c>
      <c r="C16" s="4" t="s">
        <v>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>
      <c r="A17" s="4"/>
      <c r="B17" s="4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>
      <c r="A19" s="4"/>
      <c r="B19" s="5" t="s">
        <v>30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f>+A21</f>
        <v>1</v>
      </c>
      <c r="X19" s="6">
        <f>SUM(X24:X29)</f>
        <v>20453400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>
      <c r="A20" s="4"/>
      <c r="B20" s="5" t="s">
        <v>31</v>
      </c>
      <c r="C20" s="4" t="s">
        <v>262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>
      <c r="A21" s="4">
        <f>SUBTOTAL(9,A27)</f>
        <v>1</v>
      </c>
      <c r="B21" s="5" t="s">
        <v>33</v>
      </c>
      <c r="C21" s="7" t="s">
        <v>263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>
      <c r="A23" s="4" t="s">
        <v>2</v>
      </c>
      <c r="B23" s="8" t="s">
        <v>35</v>
      </c>
      <c r="C23" s="8" t="s">
        <v>36</v>
      </c>
      <c r="D23" s="8" t="s">
        <v>28</v>
      </c>
      <c r="E23" s="8" t="s">
        <v>27</v>
      </c>
      <c r="F23" s="8" t="s">
        <v>37</v>
      </c>
      <c r="G23" s="8" t="s">
        <v>26</v>
      </c>
      <c r="H23" s="8" t="s">
        <v>38</v>
      </c>
      <c r="I23" s="8" t="s">
        <v>39</v>
      </c>
      <c r="J23" s="8" t="s">
        <v>40</v>
      </c>
      <c r="K23" s="8" t="s">
        <v>41</v>
      </c>
      <c r="L23" s="8" t="s">
        <v>19</v>
      </c>
      <c r="M23" s="8" t="s">
        <v>22</v>
      </c>
      <c r="N23" s="8" t="s">
        <v>42</v>
      </c>
      <c r="O23" s="8" t="s">
        <v>43</v>
      </c>
      <c r="P23" s="8" t="s">
        <v>21</v>
      </c>
      <c r="Q23" s="8" t="s">
        <v>18</v>
      </c>
      <c r="R23" s="8" t="s">
        <v>44</v>
      </c>
      <c r="S23" s="8" t="s">
        <v>45</v>
      </c>
      <c r="T23" s="8" t="s">
        <v>13</v>
      </c>
      <c r="U23" s="8" t="s">
        <v>46</v>
      </c>
      <c r="V23" s="8" t="s">
        <v>47</v>
      </c>
      <c r="W23" s="8" t="s">
        <v>48</v>
      </c>
      <c r="X23" s="8" t="s">
        <v>33</v>
      </c>
      <c r="Y23" s="8" t="s">
        <v>49</v>
      </c>
      <c r="Z23" s="8" t="s">
        <v>50</v>
      </c>
      <c r="AA23" s="8" t="s">
        <v>51</v>
      </c>
      <c r="AB23" s="8" t="s">
        <v>52</v>
      </c>
      <c r="AC23" s="8" t="s">
        <v>53</v>
      </c>
      <c r="AD23" s="8" t="s">
        <v>54</v>
      </c>
      <c r="AE23" s="8" t="s">
        <v>55</v>
      </c>
      <c r="AF23" s="8" t="s">
        <v>56</v>
      </c>
      <c r="AG23" s="8" t="s">
        <v>57</v>
      </c>
      <c r="AH23" s="8" t="s">
        <v>58</v>
      </c>
      <c r="AI23" s="8" t="s">
        <v>59</v>
      </c>
      <c r="AJ23" s="8" t="s">
        <v>60</v>
      </c>
      <c r="AK23" s="8" t="s">
        <v>25</v>
      </c>
    </row>
    <row r="24" spans="1:37">
      <c r="A24" s="4">
        <v>1</v>
      </c>
      <c r="B24" s="9" t="s">
        <v>61</v>
      </c>
      <c r="C24" s="9" t="s">
        <v>264</v>
      </c>
      <c r="D24" s="9" t="s">
        <v>265</v>
      </c>
      <c r="E24" s="9" t="s">
        <v>29</v>
      </c>
      <c r="F24" s="9" t="s">
        <v>266</v>
      </c>
      <c r="G24" s="9" t="s">
        <v>267</v>
      </c>
      <c r="H24" s="9" t="s">
        <v>268</v>
      </c>
      <c r="I24" s="9" t="s">
        <v>84</v>
      </c>
      <c r="J24" s="9" t="s">
        <v>85</v>
      </c>
      <c r="K24" s="9" t="s">
        <v>86</v>
      </c>
      <c r="L24" s="9" t="s">
        <v>69</v>
      </c>
      <c r="M24" s="9" t="s">
        <v>69</v>
      </c>
      <c r="N24" s="9" t="s">
        <v>29</v>
      </c>
      <c r="O24" s="9"/>
      <c r="P24" s="9" t="s">
        <v>70</v>
      </c>
      <c r="Q24" s="9" t="s">
        <v>71</v>
      </c>
      <c r="R24" s="9" t="s">
        <v>69</v>
      </c>
      <c r="S24" s="9" t="s">
        <v>69</v>
      </c>
      <c r="T24" s="10">
        <v>43836.649803240703</v>
      </c>
      <c r="U24" s="10">
        <v>43759</v>
      </c>
      <c r="V24" s="10">
        <v>43817</v>
      </c>
      <c r="W24" s="10">
        <v>44413</v>
      </c>
      <c r="X24" s="11">
        <v>1402500</v>
      </c>
      <c r="Y24" s="9" t="s">
        <v>269</v>
      </c>
      <c r="Z24" s="9" t="s">
        <v>269</v>
      </c>
      <c r="AA24" s="9">
        <v>3127</v>
      </c>
      <c r="AB24" s="9" t="s">
        <v>270</v>
      </c>
      <c r="AC24" s="9" t="s">
        <v>11</v>
      </c>
      <c r="AD24" s="9" t="s">
        <v>271</v>
      </c>
      <c r="AE24" s="9">
        <v>1090</v>
      </c>
      <c r="AF24" s="9" t="s">
        <v>149</v>
      </c>
      <c r="AG24" s="9" t="s">
        <v>77</v>
      </c>
      <c r="AH24" s="9" t="s">
        <v>149</v>
      </c>
      <c r="AI24" s="9" t="s">
        <v>29</v>
      </c>
      <c r="AJ24" s="9" t="s">
        <v>77</v>
      </c>
      <c r="AK24" s="9" t="s">
        <v>78</v>
      </c>
    </row>
    <row r="25" spans="1:37">
      <c r="A25" s="4">
        <v>1</v>
      </c>
      <c r="B25" s="9" t="s">
        <v>61</v>
      </c>
      <c r="C25" s="9" t="s">
        <v>272</v>
      </c>
      <c r="D25" s="9" t="s">
        <v>273</v>
      </c>
      <c r="E25" s="9" t="s">
        <v>29</v>
      </c>
      <c r="F25" s="9" t="s">
        <v>274</v>
      </c>
      <c r="G25" s="9" t="s">
        <v>275</v>
      </c>
      <c r="H25" s="9" t="s">
        <v>145</v>
      </c>
      <c r="I25" s="9" t="s">
        <v>67</v>
      </c>
      <c r="J25" s="9" t="s">
        <v>68</v>
      </c>
      <c r="K25" s="9" t="s">
        <v>68</v>
      </c>
      <c r="L25" s="9" t="s">
        <v>69</v>
      </c>
      <c r="M25" s="9" t="s">
        <v>69</v>
      </c>
      <c r="N25" s="9" t="s">
        <v>29</v>
      </c>
      <c r="O25" s="9"/>
      <c r="P25" s="9" t="s">
        <v>70</v>
      </c>
      <c r="Q25" s="9" t="s">
        <v>71</v>
      </c>
      <c r="R25" s="9" t="s">
        <v>69</v>
      </c>
      <c r="S25" s="9" t="s">
        <v>69</v>
      </c>
      <c r="T25" s="10">
        <v>43844.439398148097</v>
      </c>
      <c r="U25" s="10">
        <v>43804</v>
      </c>
      <c r="V25" s="10">
        <v>43822</v>
      </c>
      <c r="W25" s="10">
        <v>44890</v>
      </c>
      <c r="X25" s="11">
        <v>13200000</v>
      </c>
      <c r="Y25" s="9" t="s">
        <v>276</v>
      </c>
      <c r="Z25" s="9" t="s">
        <v>276</v>
      </c>
      <c r="AA25" s="9">
        <v>4575</v>
      </c>
      <c r="AB25" s="9" t="s">
        <v>277</v>
      </c>
      <c r="AC25" s="9" t="s">
        <v>123</v>
      </c>
      <c r="AD25" s="9" t="s">
        <v>278</v>
      </c>
      <c r="AE25" s="9">
        <v>25152</v>
      </c>
      <c r="AF25" s="9" t="s">
        <v>76</v>
      </c>
      <c r="AG25" s="9" t="s">
        <v>77</v>
      </c>
      <c r="AH25" s="9" t="s">
        <v>76</v>
      </c>
      <c r="AI25" s="9" t="s">
        <v>29</v>
      </c>
      <c r="AJ25" s="9" t="s">
        <v>77</v>
      </c>
      <c r="AK25" s="9" t="s">
        <v>78</v>
      </c>
    </row>
    <row r="26" spans="1:37">
      <c r="A26" s="4">
        <v>1</v>
      </c>
      <c r="B26" s="9" t="s">
        <v>61</v>
      </c>
      <c r="C26" s="9" t="s">
        <v>279</v>
      </c>
      <c r="D26" s="9" t="s">
        <v>280</v>
      </c>
      <c r="E26" s="9" t="s">
        <v>29</v>
      </c>
      <c r="F26" s="9" t="s">
        <v>281</v>
      </c>
      <c r="G26" s="9" t="s">
        <v>282</v>
      </c>
      <c r="H26" s="9" t="s">
        <v>96</v>
      </c>
      <c r="I26" s="9" t="s">
        <v>84</v>
      </c>
      <c r="J26" s="9" t="s">
        <v>85</v>
      </c>
      <c r="K26" s="9" t="s">
        <v>86</v>
      </c>
      <c r="L26" s="9" t="s">
        <v>69</v>
      </c>
      <c r="M26" s="9" t="s">
        <v>69</v>
      </c>
      <c r="N26" s="9" t="s">
        <v>29</v>
      </c>
      <c r="O26" s="9"/>
      <c r="P26" s="9" t="s">
        <v>70</v>
      </c>
      <c r="Q26" s="9" t="s">
        <v>71</v>
      </c>
      <c r="R26" s="9" t="s">
        <v>69</v>
      </c>
      <c r="S26" s="9" t="s">
        <v>69</v>
      </c>
      <c r="T26" s="10">
        <v>43844.4393865741</v>
      </c>
      <c r="U26" s="10">
        <v>43789</v>
      </c>
      <c r="V26" s="10">
        <v>43819</v>
      </c>
      <c r="W26" s="10">
        <v>44377</v>
      </c>
      <c r="X26" s="11">
        <v>555500</v>
      </c>
      <c r="Y26" s="9" t="s">
        <v>283</v>
      </c>
      <c r="Z26" s="9" t="s">
        <v>283</v>
      </c>
      <c r="AA26" s="9">
        <v>6317</v>
      </c>
      <c r="AB26" s="9" t="s">
        <v>185</v>
      </c>
      <c r="AC26" s="9" t="s">
        <v>11</v>
      </c>
      <c r="AD26" s="9" t="s">
        <v>186</v>
      </c>
      <c r="AE26" s="9">
        <v>24885</v>
      </c>
      <c r="AF26" s="9" t="s">
        <v>132</v>
      </c>
      <c r="AG26" s="9" t="s">
        <v>77</v>
      </c>
      <c r="AH26" s="9" t="s">
        <v>132</v>
      </c>
      <c r="AI26" s="9" t="s">
        <v>29</v>
      </c>
      <c r="AJ26" s="9" t="s">
        <v>77</v>
      </c>
      <c r="AK26" s="9" t="s">
        <v>78</v>
      </c>
    </row>
    <row r="27" spans="1:37">
      <c r="A27" s="4">
        <v>1</v>
      </c>
      <c r="B27" s="9" t="s">
        <v>61</v>
      </c>
      <c r="C27" s="9" t="s">
        <v>284</v>
      </c>
      <c r="D27" s="9" t="s">
        <v>285</v>
      </c>
      <c r="E27" s="9" t="s">
        <v>29</v>
      </c>
      <c r="F27" s="9" t="s">
        <v>286</v>
      </c>
      <c r="G27" s="9" t="s">
        <v>287</v>
      </c>
      <c r="H27" s="9" t="s">
        <v>96</v>
      </c>
      <c r="I27" s="9" t="s">
        <v>84</v>
      </c>
      <c r="J27" s="9" t="s">
        <v>85</v>
      </c>
      <c r="K27" s="9" t="s">
        <v>86</v>
      </c>
      <c r="L27" s="9" t="s">
        <v>69</v>
      </c>
      <c r="M27" s="9" t="s">
        <v>69</v>
      </c>
      <c r="N27" s="9" t="s">
        <v>29</v>
      </c>
      <c r="O27" s="9"/>
      <c r="P27" s="9" t="s">
        <v>70</v>
      </c>
      <c r="Q27" s="9" t="s">
        <v>71</v>
      </c>
      <c r="R27" s="9" t="s">
        <v>69</v>
      </c>
      <c r="S27" s="9" t="s">
        <v>69</v>
      </c>
      <c r="T27" s="10">
        <v>43844.439317129603</v>
      </c>
      <c r="U27" s="10">
        <v>43768</v>
      </c>
      <c r="V27" s="10">
        <v>43822</v>
      </c>
      <c r="W27" s="10">
        <v>44742</v>
      </c>
      <c r="X27" s="11">
        <v>1650000</v>
      </c>
      <c r="Y27" s="9" t="s">
        <v>288</v>
      </c>
      <c r="Z27" s="9" t="s">
        <v>288</v>
      </c>
      <c r="AA27" s="9">
        <v>4113</v>
      </c>
      <c r="AB27" s="9" t="s">
        <v>289</v>
      </c>
      <c r="AC27" s="9" t="s">
        <v>4</v>
      </c>
      <c r="AD27" s="9" t="s">
        <v>290</v>
      </c>
      <c r="AE27" s="9">
        <v>3448</v>
      </c>
      <c r="AF27" s="9" t="s">
        <v>76</v>
      </c>
      <c r="AG27" s="9" t="s">
        <v>77</v>
      </c>
      <c r="AH27" s="9" t="s">
        <v>76</v>
      </c>
      <c r="AI27" s="9" t="s">
        <v>29</v>
      </c>
      <c r="AJ27" s="9" t="s">
        <v>77</v>
      </c>
      <c r="AK27" s="9" t="s">
        <v>78</v>
      </c>
    </row>
    <row r="28" spans="1:37">
      <c r="A28" s="4">
        <v>1</v>
      </c>
      <c r="B28" s="9" t="s">
        <v>61</v>
      </c>
      <c r="C28" s="9" t="s">
        <v>291</v>
      </c>
      <c r="D28" s="9" t="s">
        <v>292</v>
      </c>
      <c r="E28" s="9" t="s">
        <v>29</v>
      </c>
      <c r="F28" s="9" t="s">
        <v>293</v>
      </c>
      <c r="G28" s="9" t="s">
        <v>294</v>
      </c>
      <c r="H28" s="9" t="s">
        <v>96</v>
      </c>
      <c r="I28" s="9" t="s">
        <v>84</v>
      </c>
      <c r="J28" s="9" t="s">
        <v>85</v>
      </c>
      <c r="K28" s="9" t="s">
        <v>86</v>
      </c>
      <c r="L28" s="9" t="s">
        <v>69</v>
      </c>
      <c r="M28" s="9" t="s">
        <v>69</v>
      </c>
      <c r="N28" s="9" t="s">
        <v>29</v>
      </c>
      <c r="O28" s="9"/>
      <c r="P28" s="9" t="s">
        <v>70</v>
      </c>
      <c r="Q28" s="9" t="s">
        <v>71</v>
      </c>
      <c r="R28" s="9" t="s">
        <v>69</v>
      </c>
      <c r="S28" s="9" t="s">
        <v>69</v>
      </c>
      <c r="T28" s="10">
        <v>43886.427048611098</v>
      </c>
      <c r="U28" s="10">
        <v>43768</v>
      </c>
      <c r="V28" s="10">
        <v>43822</v>
      </c>
      <c r="W28" s="10">
        <v>44742</v>
      </c>
      <c r="X28" s="11">
        <v>785400</v>
      </c>
      <c r="Y28" s="9" t="s">
        <v>295</v>
      </c>
      <c r="Z28" s="9" t="s">
        <v>295</v>
      </c>
      <c r="AA28" s="9">
        <v>4558</v>
      </c>
      <c r="AB28" s="9" t="s">
        <v>296</v>
      </c>
      <c r="AC28" s="9" t="s">
        <v>123</v>
      </c>
      <c r="AD28" s="9" t="s">
        <v>297</v>
      </c>
      <c r="AE28" s="9">
        <v>26248</v>
      </c>
      <c r="AF28" s="9" t="s">
        <v>76</v>
      </c>
      <c r="AG28" s="9" t="s">
        <v>77</v>
      </c>
      <c r="AH28" s="9" t="s">
        <v>76</v>
      </c>
      <c r="AI28" s="9" t="s">
        <v>29</v>
      </c>
      <c r="AJ28" s="9" t="s">
        <v>77</v>
      </c>
      <c r="AK28" s="9" t="s">
        <v>78</v>
      </c>
    </row>
    <row r="29" spans="1:37">
      <c r="A29" s="4">
        <v>1</v>
      </c>
      <c r="B29" s="9" t="s">
        <v>61</v>
      </c>
      <c r="C29" s="9" t="s">
        <v>298</v>
      </c>
      <c r="D29" s="9" t="s">
        <v>299</v>
      </c>
      <c r="E29" s="9" t="s">
        <v>29</v>
      </c>
      <c r="F29" s="9" t="s">
        <v>168</v>
      </c>
      <c r="G29" s="9" t="s">
        <v>169</v>
      </c>
      <c r="H29" s="9" t="s">
        <v>268</v>
      </c>
      <c r="I29" s="9" t="s">
        <v>84</v>
      </c>
      <c r="J29" s="9" t="s">
        <v>85</v>
      </c>
      <c r="K29" s="9" t="s">
        <v>86</v>
      </c>
      <c r="L29" s="9" t="s">
        <v>69</v>
      </c>
      <c r="M29" s="9" t="s">
        <v>69</v>
      </c>
      <c r="N29" s="9" t="s">
        <v>29</v>
      </c>
      <c r="O29" s="9"/>
      <c r="P29" s="9" t="s">
        <v>70</v>
      </c>
      <c r="Q29" s="9" t="s">
        <v>71</v>
      </c>
      <c r="R29" s="9" t="s">
        <v>69</v>
      </c>
      <c r="S29" s="9" t="s">
        <v>69</v>
      </c>
      <c r="T29" s="10">
        <v>43976.573182870401</v>
      </c>
      <c r="U29" s="10">
        <v>43804</v>
      </c>
      <c r="V29" s="10">
        <v>43973</v>
      </c>
      <c r="W29" s="10">
        <v>45137</v>
      </c>
      <c r="X29" s="11">
        <v>2860000</v>
      </c>
      <c r="Y29" s="9" t="s">
        <v>170</v>
      </c>
      <c r="Z29" s="9" t="s">
        <v>170</v>
      </c>
      <c r="AA29" s="9">
        <v>3931</v>
      </c>
      <c r="AB29" s="9" t="s">
        <v>171</v>
      </c>
      <c r="AC29" s="9" t="s">
        <v>11</v>
      </c>
      <c r="AD29" s="9" t="s">
        <v>172</v>
      </c>
      <c r="AE29" s="9">
        <v>10934</v>
      </c>
      <c r="AF29" s="9" t="s">
        <v>149</v>
      </c>
      <c r="AG29" s="9" t="s">
        <v>77</v>
      </c>
      <c r="AH29" s="9" t="s">
        <v>149</v>
      </c>
      <c r="AI29" s="9" t="s">
        <v>29</v>
      </c>
      <c r="AJ29" s="9" t="s">
        <v>77</v>
      </c>
      <c r="AK29" s="9" t="s">
        <v>78</v>
      </c>
    </row>
    <row r="30" spans="1:3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</sheetData>
  <autoFilter ref="A23:AK2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1"/>
  <sheetViews>
    <sheetView topLeftCell="J1" workbookViewId="0">
      <selection activeCell="W1" sqref="W1:Z12"/>
    </sheetView>
  </sheetViews>
  <sheetFormatPr defaultRowHeight="15"/>
  <cols>
    <col min="2" max="2" width="46.140625" bestFit="1" customWidth="1"/>
    <col min="3" max="3" width="27.5703125" bestFit="1" customWidth="1"/>
    <col min="4" max="4" width="20.5703125" bestFit="1" customWidth="1"/>
    <col min="6" max="6" width="42.7109375" bestFit="1" customWidth="1"/>
    <col min="7" max="7" width="14.140625" bestFit="1" customWidth="1"/>
    <col min="8" max="8" width="62.85546875" bestFit="1" customWidth="1"/>
    <col min="9" max="9" width="24.85546875" bestFit="1" customWidth="1"/>
    <col min="10" max="11" width="53.7109375" bestFit="1" customWidth="1"/>
    <col min="16" max="16" width="30.140625" bestFit="1" customWidth="1"/>
    <col min="17" max="17" width="19.85546875" bestFit="1" customWidth="1"/>
    <col min="20" max="20" width="12.42578125" bestFit="1" customWidth="1"/>
    <col min="21" max="21" width="14" bestFit="1" customWidth="1"/>
    <col min="22" max="22" width="11.7109375" bestFit="1" customWidth="1"/>
    <col min="23" max="23" width="20.5703125" bestFit="1" customWidth="1"/>
    <col min="24" max="24" width="14.85546875" bestFit="1" customWidth="1"/>
    <col min="25" max="25" width="18" bestFit="1" customWidth="1"/>
    <col min="26" max="26" width="19.42578125" bestFit="1" customWidth="1"/>
    <col min="28" max="28" width="10.140625" bestFit="1" customWidth="1"/>
    <col min="29" max="29" width="19.7109375" bestFit="1" customWidth="1"/>
  </cols>
  <sheetData>
    <row r="1" spans="1:37" ht="26.25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t="s">
        <v>1</v>
      </c>
      <c r="Y1" t="s">
        <v>2</v>
      </c>
      <c r="Z1" t="s">
        <v>3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t="s">
        <v>4</v>
      </c>
      <c r="X2" s="2">
        <v>6134700</v>
      </c>
      <c r="Y2">
        <v>1</v>
      </c>
      <c r="Z2" s="1">
        <f>+X2/$X$12</f>
        <v>6.7401360666415985E-2</v>
      </c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>
      <c r="A3" s="4"/>
      <c r="B3" s="5" t="s">
        <v>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t="s">
        <v>6</v>
      </c>
      <c r="X3" s="2">
        <v>440000</v>
      </c>
      <c r="Y3">
        <v>1</v>
      </c>
      <c r="Z3" s="1">
        <f>+X3/$X$12</f>
        <v>4.834237810035215E-3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>
      <c r="A4" s="4"/>
      <c r="B4" s="5" t="s">
        <v>7</v>
      </c>
      <c r="C4" s="4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X4" s="2"/>
      <c r="Z4" s="1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>
      <c r="A5" s="4"/>
      <c r="B5" s="5" t="s">
        <v>9</v>
      </c>
      <c r="C5" s="4" t="s">
        <v>300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t="s">
        <v>11</v>
      </c>
      <c r="X5" s="2">
        <v>9734984.5999999996</v>
      </c>
      <c r="Y5">
        <v>2</v>
      </c>
      <c r="Z5" s="1">
        <f>+X5/$X$12</f>
        <v>0.10695734234870577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>
      <c r="A6" s="4"/>
      <c r="B6" s="5" t="s">
        <v>12</v>
      </c>
      <c r="C6" s="4" t="s">
        <v>13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t="s">
        <v>14</v>
      </c>
      <c r="X6" s="2">
        <v>60000000</v>
      </c>
      <c r="Y6">
        <v>1</v>
      </c>
      <c r="Z6" s="1">
        <f t="shared" ref="Z6:Z7" si="0">+X6/$X$12</f>
        <v>0.6592142468229838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>
      <c r="A7" s="4"/>
      <c r="B7" s="5" t="s">
        <v>15</v>
      </c>
      <c r="C7" s="4" t="s">
        <v>16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t="s">
        <v>17</v>
      </c>
      <c r="X7" s="2">
        <v>14707765.780000001</v>
      </c>
      <c r="Y7">
        <v>2</v>
      </c>
      <c r="Z7" s="1">
        <f t="shared" si="0"/>
        <v>0.16159281235185927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>
      <c r="A8" s="4"/>
      <c r="B8" s="5" t="s">
        <v>18</v>
      </c>
      <c r="C8" s="4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2"/>
      <c r="Z8" s="1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>
      <c r="A9" s="4"/>
      <c r="B9" s="5" t="s">
        <v>19</v>
      </c>
      <c r="C9" s="4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t="s">
        <v>20</v>
      </c>
      <c r="X9" s="2">
        <f>SUBTOTAL(9,X5:X8)</f>
        <v>84442750.379999995</v>
      </c>
      <c r="Y9">
        <f>SUBTOTAL(9,Y5:Y8)</f>
        <v>5</v>
      </c>
      <c r="Z9" s="1">
        <f>+X9/$X$12</f>
        <v>0.92776440152354878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>
      <c r="A10" s="4"/>
      <c r="B10" s="5" t="s">
        <v>21</v>
      </c>
      <c r="C10" s="4" t="s">
        <v>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X10" s="2"/>
      <c r="Z10" s="1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>
      <c r="A11" s="4"/>
      <c r="B11" s="5" t="s">
        <v>22</v>
      </c>
      <c r="C11" s="4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X11" s="2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>
      <c r="A12" s="4"/>
      <c r="B12" s="5" t="s">
        <v>23</v>
      </c>
      <c r="C12" s="4" t="s">
        <v>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t="s">
        <v>24</v>
      </c>
      <c r="X12" s="2">
        <f>SUBTOTAL(9,X2:X7)</f>
        <v>91017450.379999995</v>
      </c>
      <c r="Y12">
        <f>SUBTOTAL(9,Y2:Y7)</f>
        <v>7</v>
      </c>
      <c r="Z12" s="1">
        <f>+X12/$X$12</f>
        <v>1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>
      <c r="A13" s="4"/>
      <c r="B13" s="5" t="s">
        <v>25</v>
      </c>
      <c r="C13" s="4" t="s">
        <v>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>
      <c r="A14" s="4"/>
      <c r="B14" s="5" t="s">
        <v>26</v>
      </c>
      <c r="C14" s="4" t="s">
        <v>16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>
      <c r="A15" s="4"/>
      <c r="B15" s="5" t="s">
        <v>27</v>
      </c>
      <c r="C15" s="4" t="s">
        <v>16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>
      <c r="A16" s="4"/>
      <c r="B16" s="5" t="s">
        <v>28</v>
      </c>
      <c r="C16" s="4" t="s">
        <v>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>
      <c r="A17" s="4"/>
      <c r="B17" s="4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>
      <c r="A19" s="4"/>
      <c r="B19" s="5" t="s">
        <v>30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>
      <c r="A20" s="4"/>
      <c r="B20" s="5" t="s">
        <v>31</v>
      </c>
      <c r="C20" s="4" t="s">
        <v>301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f>SUBTOTAL(9,X26:X28)</f>
        <v>20842465.780000001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>
      <c r="A21" s="4">
        <v>7</v>
      </c>
      <c r="B21" s="5" t="s">
        <v>33</v>
      </c>
      <c r="C21" s="7" t="s">
        <v>302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f>+A21</f>
        <v>7</v>
      </c>
      <c r="X21" s="6">
        <f>SUM(X24:X30)</f>
        <v>91017450.379999995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>
      <c r="A22" s="4">
        <v>29653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6">
        <v>19164520731.300056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>
      <c r="A23" s="5" t="s">
        <v>2</v>
      </c>
      <c r="B23" s="8" t="s">
        <v>35</v>
      </c>
      <c r="C23" s="8" t="s">
        <v>36</v>
      </c>
      <c r="D23" s="8" t="s">
        <v>28</v>
      </c>
      <c r="E23" s="8" t="s">
        <v>27</v>
      </c>
      <c r="F23" s="8" t="s">
        <v>37</v>
      </c>
      <c r="G23" s="8" t="s">
        <v>26</v>
      </c>
      <c r="H23" s="8" t="s">
        <v>38</v>
      </c>
      <c r="I23" s="8" t="s">
        <v>39</v>
      </c>
      <c r="J23" s="8" t="s">
        <v>40</v>
      </c>
      <c r="K23" s="8" t="s">
        <v>41</v>
      </c>
      <c r="L23" s="8" t="s">
        <v>19</v>
      </c>
      <c r="M23" s="8" t="s">
        <v>22</v>
      </c>
      <c r="N23" s="8" t="s">
        <v>42</v>
      </c>
      <c r="O23" s="8" t="s">
        <v>43</v>
      </c>
      <c r="P23" s="8" t="s">
        <v>21</v>
      </c>
      <c r="Q23" s="8" t="s">
        <v>18</v>
      </c>
      <c r="R23" s="8" t="s">
        <v>44</v>
      </c>
      <c r="S23" s="8" t="s">
        <v>45</v>
      </c>
      <c r="T23" s="8" t="s">
        <v>13</v>
      </c>
      <c r="U23" s="8" t="s">
        <v>46</v>
      </c>
      <c r="V23" s="8" t="s">
        <v>47</v>
      </c>
      <c r="W23" s="8" t="s">
        <v>48</v>
      </c>
      <c r="X23" s="8" t="s">
        <v>33</v>
      </c>
      <c r="Y23" s="8" t="s">
        <v>49</v>
      </c>
      <c r="Z23" s="8" t="s">
        <v>50</v>
      </c>
      <c r="AA23" s="8" t="s">
        <v>51</v>
      </c>
      <c r="AB23" s="8" t="s">
        <v>52</v>
      </c>
      <c r="AC23" s="8" t="s">
        <v>53</v>
      </c>
      <c r="AD23" s="8" t="s">
        <v>303</v>
      </c>
      <c r="AE23" s="8" t="s">
        <v>304</v>
      </c>
      <c r="AF23" s="8" t="s">
        <v>56</v>
      </c>
      <c r="AG23" s="8" t="s">
        <v>57</v>
      </c>
      <c r="AH23" s="8" t="s">
        <v>58</v>
      </c>
      <c r="AI23" s="8" t="s">
        <v>59</v>
      </c>
      <c r="AJ23" s="8" t="s">
        <v>60</v>
      </c>
      <c r="AK23" s="8" t="s">
        <v>25</v>
      </c>
    </row>
    <row r="24" spans="1:37">
      <c r="A24" s="4">
        <v>1</v>
      </c>
      <c r="B24" s="9" t="s">
        <v>61</v>
      </c>
      <c r="C24" s="9" t="s">
        <v>305</v>
      </c>
      <c r="D24" s="9" t="s">
        <v>306</v>
      </c>
      <c r="E24" s="9" t="s">
        <v>29</v>
      </c>
      <c r="F24" s="9" t="s">
        <v>307</v>
      </c>
      <c r="G24" s="9" t="s">
        <v>308</v>
      </c>
      <c r="H24" s="9" t="s">
        <v>309</v>
      </c>
      <c r="I24" s="9" t="s">
        <v>84</v>
      </c>
      <c r="J24" s="9" t="s">
        <v>85</v>
      </c>
      <c r="K24" s="9" t="s">
        <v>86</v>
      </c>
      <c r="L24" s="9" t="s">
        <v>69</v>
      </c>
      <c r="M24" s="9" t="s">
        <v>69</v>
      </c>
      <c r="N24" s="9" t="s">
        <v>29</v>
      </c>
      <c r="O24" s="9"/>
      <c r="P24" s="9" t="s">
        <v>70</v>
      </c>
      <c r="Q24" s="9" t="s">
        <v>71</v>
      </c>
      <c r="R24" s="9" t="s">
        <v>69</v>
      </c>
      <c r="S24" s="9" t="s">
        <v>69</v>
      </c>
      <c r="T24" s="10">
        <v>44511.562326388899</v>
      </c>
      <c r="U24" s="10">
        <v>43816</v>
      </c>
      <c r="V24" s="10">
        <v>44407</v>
      </c>
      <c r="W24" s="10">
        <v>44742</v>
      </c>
      <c r="X24" s="11">
        <v>440000</v>
      </c>
      <c r="Y24" s="9" t="s">
        <v>310</v>
      </c>
      <c r="Z24" s="9" t="s">
        <v>310</v>
      </c>
      <c r="AA24" s="9">
        <v>3008</v>
      </c>
      <c r="AB24" s="9" t="s">
        <v>230</v>
      </c>
      <c r="AC24" s="9" t="s">
        <v>231</v>
      </c>
      <c r="AD24" s="9" t="s">
        <v>232</v>
      </c>
      <c r="AE24" s="9">
        <v>40640</v>
      </c>
      <c r="AF24" s="9" t="s">
        <v>149</v>
      </c>
      <c r="AG24" s="9" t="s">
        <v>77</v>
      </c>
      <c r="AH24" s="9" t="s">
        <v>149</v>
      </c>
      <c r="AI24" s="9" t="s">
        <v>29</v>
      </c>
      <c r="AJ24" s="9" t="s">
        <v>77</v>
      </c>
      <c r="AK24" s="9" t="s">
        <v>78</v>
      </c>
    </row>
    <row r="25" spans="1:37">
      <c r="A25" s="4">
        <v>1</v>
      </c>
      <c r="B25" s="9" t="s">
        <v>61</v>
      </c>
      <c r="C25" s="9" t="s">
        <v>311</v>
      </c>
      <c r="D25" s="9" t="s">
        <v>312</v>
      </c>
      <c r="E25" s="9" t="s">
        <v>29</v>
      </c>
      <c r="F25" s="9" t="s">
        <v>313</v>
      </c>
      <c r="G25" s="9" t="s">
        <v>314</v>
      </c>
      <c r="H25" s="9" t="s">
        <v>315</v>
      </c>
      <c r="I25" s="9" t="s">
        <v>67</v>
      </c>
      <c r="J25" s="9" t="s">
        <v>68</v>
      </c>
      <c r="K25" s="9" t="s">
        <v>68</v>
      </c>
      <c r="L25" s="9" t="s">
        <v>69</v>
      </c>
      <c r="M25" s="9" t="s">
        <v>69</v>
      </c>
      <c r="N25" s="9" t="s">
        <v>29</v>
      </c>
      <c r="O25" s="9"/>
      <c r="P25" s="9" t="s">
        <v>70</v>
      </c>
      <c r="Q25" s="9" t="s">
        <v>71</v>
      </c>
      <c r="R25" s="9" t="s">
        <v>69</v>
      </c>
      <c r="S25" s="9" t="s">
        <v>69</v>
      </c>
      <c r="T25" s="10">
        <v>44343.356643518498</v>
      </c>
      <c r="U25" s="10">
        <v>44216</v>
      </c>
      <c r="V25" s="10">
        <v>44334</v>
      </c>
      <c r="W25" s="10">
        <v>44834</v>
      </c>
      <c r="X25" s="11">
        <v>4812492.3</v>
      </c>
      <c r="Y25" s="9" t="s">
        <v>316</v>
      </c>
      <c r="Z25" s="9" t="s">
        <v>316</v>
      </c>
      <c r="AA25" s="9">
        <v>2228</v>
      </c>
      <c r="AB25" s="9" t="s">
        <v>317</v>
      </c>
      <c r="AC25" s="9" t="s">
        <v>11</v>
      </c>
      <c r="AD25" s="9" t="s">
        <v>318</v>
      </c>
      <c r="AE25" s="9">
        <v>35765</v>
      </c>
      <c r="AF25" s="9" t="s">
        <v>91</v>
      </c>
      <c r="AG25" s="9" t="s">
        <v>77</v>
      </c>
      <c r="AH25" s="9" t="s">
        <v>91</v>
      </c>
      <c r="AI25" s="9" t="s">
        <v>29</v>
      </c>
      <c r="AJ25" s="9" t="s">
        <v>77</v>
      </c>
      <c r="AK25" s="9" t="s">
        <v>78</v>
      </c>
    </row>
    <row r="26" spans="1:37">
      <c r="A26" s="4">
        <v>1</v>
      </c>
      <c r="B26" s="9" t="s">
        <v>61</v>
      </c>
      <c r="C26" s="9" t="s">
        <v>319</v>
      </c>
      <c r="D26" s="9" t="s">
        <v>320</v>
      </c>
      <c r="E26" s="9" t="s">
        <v>29</v>
      </c>
      <c r="F26" s="9" t="s">
        <v>321</v>
      </c>
      <c r="G26" s="9" t="s">
        <v>322</v>
      </c>
      <c r="H26" s="9" t="s">
        <v>315</v>
      </c>
      <c r="I26" s="9" t="s">
        <v>67</v>
      </c>
      <c r="J26" s="9" t="s">
        <v>68</v>
      </c>
      <c r="K26" s="9" t="s">
        <v>68</v>
      </c>
      <c r="L26" s="9" t="s">
        <v>69</v>
      </c>
      <c r="M26" s="9" t="s">
        <v>69</v>
      </c>
      <c r="N26" s="9" t="s">
        <v>29</v>
      </c>
      <c r="O26" s="9"/>
      <c r="P26" s="9" t="s">
        <v>70</v>
      </c>
      <c r="Q26" s="9" t="s">
        <v>71</v>
      </c>
      <c r="R26" s="9" t="s">
        <v>69</v>
      </c>
      <c r="S26" s="9" t="s">
        <v>69</v>
      </c>
      <c r="T26" s="10">
        <v>44378.4159953704</v>
      </c>
      <c r="U26" s="10">
        <v>44216</v>
      </c>
      <c r="V26" s="10">
        <v>44377</v>
      </c>
      <c r="W26" s="10">
        <v>45838</v>
      </c>
      <c r="X26" s="11">
        <v>10000000</v>
      </c>
      <c r="Y26" s="9" t="s">
        <v>323</v>
      </c>
      <c r="Z26" s="9" t="s">
        <v>323</v>
      </c>
      <c r="AA26" s="9">
        <v>2480</v>
      </c>
      <c r="AB26" s="9" t="s">
        <v>324</v>
      </c>
      <c r="AC26" s="9" t="s">
        <v>157</v>
      </c>
      <c r="AD26" s="9" t="s">
        <v>325</v>
      </c>
      <c r="AE26" s="9">
        <v>20439</v>
      </c>
      <c r="AF26" s="9" t="s">
        <v>91</v>
      </c>
      <c r="AG26" s="9" t="s">
        <v>77</v>
      </c>
      <c r="AH26" s="9" t="s">
        <v>91</v>
      </c>
      <c r="AI26" s="9" t="s">
        <v>29</v>
      </c>
      <c r="AJ26" s="9" t="s">
        <v>77</v>
      </c>
      <c r="AK26" s="9" t="s">
        <v>78</v>
      </c>
    </row>
    <row r="27" spans="1:37">
      <c r="A27" s="4">
        <v>1</v>
      </c>
      <c r="B27" s="9" t="s">
        <v>61</v>
      </c>
      <c r="C27" s="9" t="s">
        <v>326</v>
      </c>
      <c r="D27" s="9" t="s">
        <v>327</v>
      </c>
      <c r="E27" s="9" t="s">
        <v>29</v>
      </c>
      <c r="F27" s="9" t="s">
        <v>328</v>
      </c>
      <c r="G27" s="9" t="s">
        <v>329</v>
      </c>
      <c r="H27" s="9" t="s">
        <v>309</v>
      </c>
      <c r="I27" s="9" t="s">
        <v>84</v>
      </c>
      <c r="J27" s="9" t="s">
        <v>85</v>
      </c>
      <c r="K27" s="9" t="s">
        <v>86</v>
      </c>
      <c r="L27" s="9" t="s">
        <v>69</v>
      </c>
      <c r="M27" s="9" t="s">
        <v>69</v>
      </c>
      <c r="N27" s="9" t="s">
        <v>29</v>
      </c>
      <c r="O27" s="9"/>
      <c r="P27" s="9" t="s">
        <v>70</v>
      </c>
      <c r="Q27" s="9" t="s">
        <v>71</v>
      </c>
      <c r="R27" s="9" t="s">
        <v>69</v>
      </c>
      <c r="S27" s="9" t="s">
        <v>69</v>
      </c>
      <c r="T27" s="10">
        <v>44378.417071759301</v>
      </c>
      <c r="U27" s="10">
        <v>43768</v>
      </c>
      <c r="V27" s="10">
        <v>44378</v>
      </c>
      <c r="W27" s="10">
        <v>45473</v>
      </c>
      <c r="X27" s="11">
        <v>6134700</v>
      </c>
      <c r="Y27" s="9" t="s">
        <v>330</v>
      </c>
      <c r="Z27" s="9" t="s">
        <v>330</v>
      </c>
      <c r="AA27" s="9">
        <v>3220</v>
      </c>
      <c r="AB27" s="9" t="s">
        <v>331</v>
      </c>
      <c r="AC27" s="9" t="s">
        <v>4</v>
      </c>
      <c r="AD27" s="9" t="s">
        <v>332</v>
      </c>
      <c r="AE27" s="9">
        <v>20392</v>
      </c>
      <c r="AF27" s="9" t="s">
        <v>149</v>
      </c>
      <c r="AG27" s="9" t="s">
        <v>77</v>
      </c>
      <c r="AH27" s="9" t="s">
        <v>149</v>
      </c>
      <c r="AI27" s="9" t="s">
        <v>29</v>
      </c>
      <c r="AJ27" s="9" t="s">
        <v>77</v>
      </c>
      <c r="AK27" s="9" t="s">
        <v>78</v>
      </c>
    </row>
    <row r="28" spans="1:37">
      <c r="A28" s="4">
        <v>1</v>
      </c>
      <c r="B28" s="9" t="s">
        <v>61</v>
      </c>
      <c r="C28" s="9" t="s">
        <v>333</v>
      </c>
      <c r="D28" s="9" t="s">
        <v>334</v>
      </c>
      <c r="E28" s="9" t="s">
        <v>29</v>
      </c>
      <c r="F28" s="9" t="s">
        <v>335</v>
      </c>
      <c r="G28" s="9" t="s">
        <v>336</v>
      </c>
      <c r="H28" s="9" t="s">
        <v>315</v>
      </c>
      <c r="I28" s="9" t="s">
        <v>67</v>
      </c>
      <c r="J28" s="9" t="s">
        <v>68</v>
      </c>
      <c r="K28" s="9" t="s">
        <v>68</v>
      </c>
      <c r="L28" s="9" t="s">
        <v>69</v>
      </c>
      <c r="M28" s="9" t="s">
        <v>69</v>
      </c>
      <c r="N28" s="9" t="s">
        <v>29</v>
      </c>
      <c r="O28" s="9"/>
      <c r="P28" s="9" t="s">
        <v>70</v>
      </c>
      <c r="Q28" s="9" t="s">
        <v>71</v>
      </c>
      <c r="R28" s="9" t="s">
        <v>69</v>
      </c>
      <c r="S28" s="9" t="s">
        <v>69</v>
      </c>
      <c r="T28" s="10">
        <v>44369.337569444397</v>
      </c>
      <c r="U28" s="10">
        <v>44217</v>
      </c>
      <c r="V28" s="10">
        <v>44364</v>
      </c>
      <c r="W28" s="10">
        <v>45323</v>
      </c>
      <c r="X28" s="11">
        <v>4707765.78</v>
      </c>
      <c r="Y28" s="9" t="s">
        <v>337</v>
      </c>
      <c r="Z28" s="9" t="s">
        <v>337</v>
      </c>
      <c r="AA28" s="9">
        <v>2444</v>
      </c>
      <c r="AB28" s="9" t="s">
        <v>338</v>
      </c>
      <c r="AC28" s="9" t="s">
        <v>157</v>
      </c>
      <c r="AD28" s="9" t="s">
        <v>339</v>
      </c>
      <c r="AE28" s="9">
        <v>14336</v>
      </c>
      <c r="AF28" s="9" t="s">
        <v>91</v>
      </c>
      <c r="AG28" s="9" t="s">
        <v>77</v>
      </c>
      <c r="AH28" s="9" t="s">
        <v>91</v>
      </c>
      <c r="AI28" s="9" t="s">
        <v>29</v>
      </c>
      <c r="AJ28" s="9" t="s">
        <v>77</v>
      </c>
      <c r="AK28" s="9" t="s">
        <v>78</v>
      </c>
    </row>
    <row r="29" spans="1:37">
      <c r="A29" s="4">
        <v>1</v>
      </c>
      <c r="B29" s="9" t="s">
        <v>61</v>
      </c>
      <c r="C29" s="9" t="s">
        <v>340</v>
      </c>
      <c r="D29" s="9" t="s">
        <v>341</v>
      </c>
      <c r="E29" s="9" t="s">
        <v>29</v>
      </c>
      <c r="F29" s="9" t="s">
        <v>342</v>
      </c>
      <c r="G29" s="9" t="s">
        <v>343</v>
      </c>
      <c r="H29" s="9" t="s">
        <v>315</v>
      </c>
      <c r="I29" s="9" t="s">
        <v>67</v>
      </c>
      <c r="J29" s="9" t="s">
        <v>68</v>
      </c>
      <c r="K29" s="9" t="s">
        <v>68</v>
      </c>
      <c r="L29" s="9" t="s">
        <v>69</v>
      </c>
      <c r="M29" s="9" t="s">
        <v>69</v>
      </c>
      <c r="N29" s="9" t="s">
        <v>29</v>
      </c>
      <c r="O29" s="9"/>
      <c r="P29" s="9" t="s">
        <v>70</v>
      </c>
      <c r="Q29" s="9" t="s">
        <v>71</v>
      </c>
      <c r="R29" s="9" t="s">
        <v>69</v>
      </c>
      <c r="S29" s="9" t="s">
        <v>69</v>
      </c>
      <c r="T29" s="10">
        <v>44343.356655092597</v>
      </c>
      <c r="U29" s="10">
        <v>44216</v>
      </c>
      <c r="V29" s="10">
        <v>44334</v>
      </c>
      <c r="W29" s="10">
        <v>44957</v>
      </c>
      <c r="X29" s="11">
        <v>4922492.3</v>
      </c>
      <c r="Y29" s="9" t="s">
        <v>316</v>
      </c>
      <c r="Z29" s="9" t="s">
        <v>316</v>
      </c>
      <c r="AA29" s="9">
        <v>2228</v>
      </c>
      <c r="AB29" s="9" t="s">
        <v>317</v>
      </c>
      <c r="AC29" s="9" t="s">
        <v>11</v>
      </c>
      <c r="AD29" s="9" t="s">
        <v>318</v>
      </c>
      <c r="AE29" s="9">
        <v>35765</v>
      </c>
      <c r="AF29" s="9" t="s">
        <v>91</v>
      </c>
      <c r="AG29" s="9" t="s">
        <v>77</v>
      </c>
      <c r="AH29" s="9" t="s">
        <v>91</v>
      </c>
      <c r="AI29" s="9" t="s">
        <v>29</v>
      </c>
      <c r="AJ29" s="9" t="s">
        <v>77</v>
      </c>
      <c r="AK29" s="9" t="s">
        <v>78</v>
      </c>
    </row>
    <row r="30" spans="1:37">
      <c r="A30" s="4">
        <v>1</v>
      </c>
      <c r="B30" s="9" t="s">
        <v>61</v>
      </c>
      <c r="C30" s="9" t="s">
        <v>344</v>
      </c>
      <c r="D30" s="9" t="s">
        <v>345</v>
      </c>
      <c r="E30" s="9" t="s">
        <v>29</v>
      </c>
      <c r="F30" s="9" t="s">
        <v>346</v>
      </c>
      <c r="G30" s="9" t="s">
        <v>347</v>
      </c>
      <c r="H30" s="9" t="s">
        <v>348</v>
      </c>
      <c r="I30" s="9" t="s">
        <v>67</v>
      </c>
      <c r="J30" s="9" t="s">
        <v>68</v>
      </c>
      <c r="K30" s="9" t="s">
        <v>68</v>
      </c>
      <c r="L30" s="9" t="s">
        <v>69</v>
      </c>
      <c r="M30" s="9" t="s">
        <v>69</v>
      </c>
      <c r="N30" s="9" t="s">
        <v>29</v>
      </c>
      <c r="O30" s="9"/>
      <c r="P30" s="9" t="s">
        <v>349</v>
      </c>
      <c r="Q30" s="9" t="s">
        <v>71</v>
      </c>
      <c r="R30" s="9" t="s">
        <v>69</v>
      </c>
      <c r="S30" s="9" t="s">
        <v>69</v>
      </c>
      <c r="T30" s="10">
        <v>44370.6668055556</v>
      </c>
      <c r="U30" s="10">
        <v>44330</v>
      </c>
      <c r="V30" s="10">
        <v>44368</v>
      </c>
      <c r="W30" s="10">
        <v>45382</v>
      </c>
      <c r="X30" s="11">
        <v>60000000</v>
      </c>
      <c r="Y30" s="9" t="s">
        <v>350</v>
      </c>
      <c r="Z30" s="9" t="s">
        <v>350</v>
      </c>
      <c r="AA30" s="9">
        <v>4811</v>
      </c>
      <c r="AB30" s="9" t="s">
        <v>351</v>
      </c>
      <c r="AC30" s="9" t="s">
        <v>123</v>
      </c>
      <c r="AD30" s="9" t="s">
        <v>352</v>
      </c>
      <c r="AE30" s="9">
        <v>25959</v>
      </c>
      <c r="AF30" s="9" t="s">
        <v>76</v>
      </c>
      <c r="AG30" s="9" t="s">
        <v>77</v>
      </c>
      <c r="AH30" s="9" t="s">
        <v>76</v>
      </c>
      <c r="AI30" s="9" t="s">
        <v>29</v>
      </c>
      <c r="AJ30" s="9" t="s">
        <v>77</v>
      </c>
      <c r="AK30" s="9" t="s">
        <v>78</v>
      </c>
    </row>
    <row r="31" spans="1:3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</sheetData>
  <autoFilter ref="A23:AK3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5"/>
  <sheetViews>
    <sheetView topLeftCell="L1" workbookViewId="0">
      <selection activeCell="W1" sqref="W1:Z12"/>
    </sheetView>
  </sheetViews>
  <sheetFormatPr defaultRowHeight="15"/>
  <cols>
    <col min="2" max="2" width="46.140625" bestFit="1" customWidth="1"/>
    <col min="3" max="3" width="27.5703125" bestFit="1" customWidth="1"/>
    <col min="4" max="4" width="20.5703125" bestFit="1" customWidth="1"/>
    <col min="6" max="6" width="41.5703125" bestFit="1" customWidth="1"/>
    <col min="10" max="11" width="53.7109375" bestFit="1" customWidth="1"/>
    <col min="12" max="12" width="14.5703125" bestFit="1" customWidth="1"/>
    <col min="20" max="20" width="12.42578125" bestFit="1" customWidth="1"/>
    <col min="21" max="21" width="14" bestFit="1" customWidth="1"/>
    <col min="22" max="22" width="11.28515625" bestFit="1" customWidth="1"/>
    <col min="23" max="23" width="20.5703125" bestFit="1" customWidth="1"/>
    <col min="24" max="24" width="13.85546875" bestFit="1" customWidth="1"/>
    <col min="25" max="25" width="19.140625" bestFit="1" customWidth="1"/>
    <col min="26" max="26" width="21.7109375" bestFit="1" customWidth="1"/>
    <col min="28" max="28" width="12.42578125" bestFit="1" customWidth="1"/>
    <col min="29" max="29" width="19" bestFit="1" customWidth="1"/>
    <col min="30" max="30" width="17.42578125" bestFit="1" customWidth="1"/>
    <col min="31" max="31" width="9.5703125" bestFit="1" customWidth="1"/>
    <col min="33" max="33" width="19.7109375" bestFit="1" customWidth="1"/>
  </cols>
  <sheetData>
    <row r="1" spans="1:37" ht="26.25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t="s">
        <v>1</v>
      </c>
      <c r="Y1" t="s">
        <v>2</v>
      </c>
      <c r="Z1" t="s">
        <v>3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t="s">
        <v>4</v>
      </c>
      <c r="X2" s="2">
        <v>0</v>
      </c>
      <c r="Y2">
        <v>0</v>
      </c>
      <c r="Z2" s="1">
        <f>+X2/$X$12</f>
        <v>0</v>
      </c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>
      <c r="A3" s="4"/>
      <c r="B3" s="5" t="s">
        <v>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t="s">
        <v>6</v>
      </c>
      <c r="X3" s="2">
        <v>0</v>
      </c>
      <c r="Y3">
        <v>0</v>
      </c>
      <c r="Z3" s="1">
        <f>+X3/$X$12</f>
        <v>0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>
      <c r="A4" s="4"/>
      <c r="B4" s="5" t="s">
        <v>7</v>
      </c>
      <c r="C4" s="4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X4" s="2"/>
      <c r="Z4" s="1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>
      <c r="A5" s="4"/>
      <c r="B5" s="5" t="s">
        <v>9</v>
      </c>
      <c r="C5" s="4" t="s">
        <v>353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t="s">
        <v>11</v>
      </c>
      <c r="X5" s="2">
        <v>0</v>
      </c>
      <c r="Y5">
        <v>0</v>
      </c>
      <c r="Z5" s="1">
        <f>+X5/$X$12</f>
        <v>0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>
      <c r="A6" s="4"/>
      <c r="B6" s="5" t="s">
        <v>12</v>
      </c>
      <c r="C6" s="4" t="s">
        <v>13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t="s">
        <v>14</v>
      </c>
      <c r="X6" s="6">
        <v>1947394</v>
      </c>
      <c r="Y6">
        <v>1</v>
      </c>
      <c r="Z6" s="1">
        <f t="shared" ref="Z6:Z7" si="0">+X6/$X$12</f>
        <v>1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>
      <c r="A7" s="4"/>
      <c r="B7" s="5" t="s">
        <v>15</v>
      </c>
      <c r="C7" s="4" t="s">
        <v>16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t="s">
        <v>17</v>
      </c>
      <c r="X7" s="2">
        <v>0</v>
      </c>
      <c r="Y7">
        <v>0</v>
      </c>
      <c r="Z7" s="1">
        <f t="shared" si="0"/>
        <v>0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>
      <c r="A8" s="4"/>
      <c r="B8" s="5" t="s">
        <v>18</v>
      </c>
      <c r="C8" s="4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2"/>
      <c r="Z8" s="1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>
      <c r="A9" s="4"/>
      <c r="B9" s="5" t="s">
        <v>19</v>
      </c>
      <c r="C9" s="4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t="s">
        <v>20</v>
      </c>
      <c r="X9" s="2">
        <f>SUBTOTAL(9,X5:X8)</f>
        <v>1947394</v>
      </c>
      <c r="Y9">
        <f>SUBTOTAL(9,Y5:Y8)</f>
        <v>1</v>
      </c>
      <c r="Z9" s="1">
        <f>+X9/$X$12</f>
        <v>1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>
      <c r="A10" s="4"/>
      <c r="B10" s="5" t="s">
        <v>21</v>
      </c>
      <c r="C10" s="4" t="s">
        <v>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X10" s="2"/>
      <c r="Z10" s="1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>
      <c r="A11" s="4"/>
      <c r="B11" s="5" t="s">
        <v>22</v>
      </c>
      <c r="C11" s="4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X11" s="2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>
      <c r="A12" s="4"/>
      <c r="B12" s="5" t="s">
        <v>23</v>
      </c>
      <c r="C12" s="4" t="s">
        <v>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t="s">
        <v>24</v>
      </c>
      <c r="X12" s="2">
        <v>1947394</v>
      </c>
      <c r="Y12">
        <f>SUBTOTAL(9,Y2:Y7)</f>
        <v>1</v>
      </c>
      <c r="Z12" s="1">
        <f>+X12/$X$12</f>
        <v>1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>
      <c r="A13" s="4"/>
      <c r="B13" s="5" t="s">
        <v>25</v>
      </c>
      <c r="C13" s="4" t="s">
        <v>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>
      <c r="A14" s="4"/>
      <c r="B14" s="5" t="s">
        <v>26</v>
      </c>
      <c r="C14" s="4" t="s">
        <v>16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>
      <c r="A15" s="4"/>
      <c r="B15" s="5" t="s">
        <v>27</v>
      </c>
      <c r="C15" s="4" t="s">
        <v>16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>
      <c r="A16" s="4"/>
      <c r="B16" s="5" t="s">
        <v>28</v>
      </c>
      <c r="C16" s="4" t="s">
        <v>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>
      <c r="A17" s="4"/>
      <c r="B17" s="4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>
      <c r="A19" s="4"/>
      <c r="B19" s="5" t="s">
        <v>30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>
      <c r="A20" s="4"/>
      <c r="B20" s="5" t="s">
        <v>31</v>
      </c>
      <c r="C20" s="4" t="s">
        <v>354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>
      <c r="A21" s="4">
        <f>SUM(A24)</f>
        <v>1</v>
      </c>
      <c r="B21" s="5" t="s">
        <v>33</v>
      </c>
      <c r="C21" s="7" t="s">
        <v>355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0</v>
      </c>
      <c r="X21" s="6">
        <v>1947394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>
      <c r="A22" s="4">
        <v>17554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6">
        <v>8135355611.7699986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>
      <c r="A23" s="5" t="s">
        <v>2</v>
      </c>
      <c r="B23" s="8" t="s">
        <v>35</v>
      </c>
      <c r="C23" s="8" t="s">
        <v>36</v>
      </c>
      <c r="D23" s="8" t="s">
        <v>28</v>
      </c>
      <c r="E23" s="8" t="s">
        <v>27</v>
      </c>
      <c r="F23" s="8" t="s">
        <v>37</v>
      </c>
      <c r="G23" s="8" t="s">
        <v>26</v>
      </c>
      <c r="H23" s="8" t="s">
        <v>38</v>
      </c>
      <c r="I23" s="8" t="s">
        <v>39</v>
      </c>
      <c r="J23" s="8" t="s">
        <v>40</v>
      </c>
      <c r="K23" s="8" t="s">
        <v>41</v>
      </c>
      <c r="L23" s="8" t="s">
        <v>19</v>
      </c>
      <c r="M23" s="8" t="s">
        <v>22</v>
      </c>
      <c r="N23" s="8" t="s">
        <v>42</v>
      </c>
      <c r="O23" s="8" t="s">
        <v>43</v>
      </c>
      <c r="P23" s="8" t="s">
        <v>21</v>
      </c>
      <c r="Q23" s="8" t="s">
        <v>18</v>
      </c>
      <c r="R23" s="8" t="s">
        <v>44</v>
      </c>
      <c r="S23" s="8" t="s">
        <v>45</v>
      </c>
      <c r="T23" s="8" t="s">
        <v>13</v>
      </c>
      <c r="U23" s="8" t="s">
        <v>46</v>
      </c>
      <c r="V23" s="8" t="s">
        <v>47</v>
      </c>
      <c r="W23" s="8" t="s">
        <v>48</v>
      </c>
      <c r="X23" s="8" t="s">
        <v>33</v>
      </c>
      <c r="Y23" s="8" t="s">
        <v>49</v>
      </c>
      <c r="Z23" s="8" t="s">
        <v>50</v>
      </c>
      <c r="AA23" s="8" t="s">
        <v>51</v>
      </c>
      <c r="AB23" s="8" t="s">
        <v>52</v>
      </c>
      <c r="AC23" s="8" t="s">
        <v>53</v>
      </c>
      <c r="AD23" s="8" t="s">
        <v>54</v>
      </c>
      <c r="AE23" s="8" t="s">
        <v>356</v>
      </c>
      <c r="AF23" s="8" t="s">
        <v>56</v>
      </c>
      <c r="AG23" s="8" t="s">
        <v>57</v>
      </c>
      <c r="AH23" s="8" t="s">
        <v>58</v>
      </c>
      <c r="AI23" s="8" t="s">
        <v>59</v>
      </c>
      <c r="AJ23" s="8" t="s">
        <v>60</v>
      </c>
      <c r="AK23" s="8" t="s">
        <v>25</v>
      </c>
    </row>
    <row r="24" spans="1:37">
      <c r="A24" s="4">
        <v>1</v>
      </c>
      <c r="B24" s="9" t="s">
        <v>61</v>
      </c>
      <c r="C24" s="9" t="s">
        <v>357</v>
      </c>
      <c r="D24" s="9" t="s">
        <v>358</v>
      </c>
      <c r="E24" s="9" t="s">
        <v>29</v>
      </c>
      <c r="F24" s="9" t="s">
        <v>359</v>
      </c>
      <c r="G24" s="9" t="s">
        <v>360</v>
      </c>
      <c r="H24" s="9" t="s">
        <v>66</v>
      </c>
      <c r="I24" s="9" t="s">
        <v>67</v>
      </c>
      <c r="J24" s="9" t="s">
        <v>68</v>
      </c>
      <c r="K24" s="9" t="s">
        <v>68</v>
      </c>
      <c r="L24" s="9" t="s">
        <v>69</v>
      </c>
      <c r="M24" s="9" t="s">
        <v>69</v>
      </c>
      <c r="N24" s="9" t="s">
        <v>29</v>
      </c>
      <c r="O24" s="9"/>
      <c r="P24" s="9" t="s">
        <v>137</v>
      </c>
      <c r="Q24" s="9" t="s">
        <v>71</v>
      </c>
      <c r="R24" s="9" t="s">
        <v>69</v>
      </c>
      <c r="S24" s="9" t="s">
        <v>69</v>
      </c>
      <c r="T24" s="10">
        <v>44651.443553240701</v>
      </c>
      <c r="U24" s="10">
        <v>44628</v>
      </c>
      <c r="V24" s="10">
        <v>44650</v>
      </c>
      <c r="W24" s="10">
        <v>45838</v>
      </c>
      <c r="X24" s="12">
        <v>1947394</v>
      </c>
      <c r="Y24" s="9" t="s">
        <v>361</v>
      </c>
      <c r="Z24" s="9" t="s">
        <v>361</v>
      </c>
      <c r="AA24" s="9">
        <v>4700</v>
      </c>
      <c r="AB24" s="9" t="s">
        <v>362</v>
      </c>
      <c r="AC24" s="9" t="s">
        <v>123</v>
      </c>
      <c r="AD24" s="9" t="s">
        <v>363</v>
      </c>
      <c r="AE24" s="9">
        <v>21983</v>
      </c>
      <c r="AF24" s="9" t="s">
        <v>76</v>
      </c>
      <c r="AG24" s="9" t="s">
        <v>77</v>
      </c>
      <c r="AH24" s="9" t="s">
        <v>76</v>
      </c>
      <c r="AI24" s="9" t="s">
        <v>29</v>
      </c>
      <c r="AJ24" s="9" t="s">
        <v>77</v>
      </c>
      <c r="AK24" s="9" t="s">
        <v>78</v>
      </c>
    </row>
    <row r="25" spans="1:3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</sheetData>
  <autoFilter ref="A23:AK2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9:AF21"/>
  <sheetViews>
    <sheetView tabSelected="1" topLeftCell="Q23" workbookViewId="0">
      <selection activeCell="X21" sqref="X21"/>
    </sheetView>
  </sheetViews>
  <sheetFormatPr defaultRowHeight="15"/>
  <cols>
    <col min="1" max="1" width="20.5703125" bestFit="1" customWidth="1"/>
    <col min="2" max="2" width="12.140625" bestFit="1" customWidth="1"/>
    <col min="4" max="4" width="11" bestFit="1" customWidth="1"/>
    <col min="5" max="5" width="20" customWidth="1"/>
    <col min="8" max="8" width="20.5703125" bestFit="1" customWidth="1"/>
    <col min="9" max="9" width="11.140625" bestFit="1" customWidth="1"/>
    <col min="11" max="11" width="11" bestFit="1" customWidth="1"/>
    <col min="13" max="13" width="20.5703125" bestFit="1" customWidth="1"/>
    <col min="14" max="14" width="11.140625" bestFit="1" customWidth="1"/>
    <col min="16" max="16" width="11" bestFit="1" customWidth="1"/>
    <col min="18" max="18" width="20.5703125" bestFit="1" customWidth="1"/>
    <col min="19" max="19" width="10.140625" bestFit="1" customWidth="1"/>
    <col min="23" max="23" width="20.5703125" bestFit="1" customWidth="1"/>
    <col min="24" max="24" width="14.85546875" bestFit="1" customWidth="1"/>
    <col min="26" max="26" width="11" bestFit="1" customWidth="1"/>
    <col min="29" max="29" width="20.5703125" bestFit="1" customWidth="1"/>
    <col min="30" max="30" width="12" bestFit="1" customWidth="1"/>
  </cols>
  <sheetData>
    <row r="9" spans="1:32">
      <c r="A9">
        <v>2019</v>
      </c>
      <c r="H9">
        <v>2020</v>
      </c>
      <c r="M9">
        <v>2021</v>
      </c>
      <c r="R9">
        <v>2022</v>
      </c>
      <c r="W9" t="s">
        <v>365</v>
      </c>
    </row>
    <row r="10" spans="1:32">
      <c r="B10" t="s">
        <v>1</v>
      </c>
      <c r="C10" t="s">
        <v>2</v>
      </c>
      <c r="D10" t="s">
        <v>3</v>
      </c>
      <c r="I10" t="s">
        <v>1</v>
      </c>
      <c r="J10" t="s">
        <v>2</v>
      </c>
      <c r="K10" t="s">
        <v>3</v>
      </c>
      <c r="N10" t="s">
        <v>1</v>
      </c>
      <c r="O10" t="s">
        <v>2</v>
      </c>
      <c r="P10" t="s">
        <v>3</v>
      </c>
      <c r="S10" t="s">
        <v>1</v>
      </c>
      <c r="T10" t="s">
        <v>2</v>
      </c>
      <c r="U10" t="s">
        <v>3</v>
      </c>
      <c r="X10" t="s">
        <v>1</v>
      </c>
      <c r="Y10" t="s">
        <v>2</v>
      </c>
      <c r="Z10" t="s">
        <v>3</v>
      </c>
    </row>
    <row r="11" spans="1:32">
      <c r="A11" t="s">
        <v>4</v>
      </c>
      <c r="B11" s="2">
        <v>24787400</v>
      </c>
      <c r="C11">
        <v>6</v>
      </c>
      <c r="D11" s="1">
        <f>+B11/$B$21</f>
        <v>0.12316946945111537</v>
      </c>
      <c r="H11" t="s">
        <v>4</v>
      </c>
      <c r="I11" s="2">
        <v>1650000</v>
      </c>
      <c r="J11">
        <v>1</v>
      </c>
      <c r="K11" s="1">
        <f>+I11/$I$21</f>
        <v>8.0671184252984834E-2</v>
      </c>
      <c r="M11" t="s">
        <v>4</v>
      </c>
      <c r="N11" s="2">
        <v>6134700</v>
      </c>
      <c r="O11">
        <v>1</v>
      </c>
      <c r="P11" s="1">
        <f>+N11/$N$21</f>
        <v>6.7401360666415985E-2</v>
      </c>
      <c r="R11" t="s">
        <v>4</v>
      </c>
      <c r="S11" s="2">
        <v>0</v>
      </c>
      <c r="T11">
        <v>0</v>
      </c>
      <c r="U11" s="1">
        <f>+S11/$S$21</f>
        <v>0</v>
      </c>
      <c r="W11" t="s">
        <v>4</v>
      </c>
      <c r="X11" s="2">
        <f>+B11+I11+N11+S11</f>
        <v>32572100</v>
      </c>
      <c r="Y11" s="14">
        <f>+C11+J11+O11+T11</f>
        <v>8</v>
      </c>
      <c r="Z11" s="1">
        <f>+X11/$X$21</f>
        <v>0.10351372781505623</v>
      </c>
      <c r="AC11" t="s">
        <v>20</v>
      </c>
      <c r="AD11" s="2">
        <v>201057344.38</v>
      </c>
      <c r="AE11">
        <v>36</v>
      </c>
      <c r="AF11" s="1">
        <v>0.63895773442207726</v>
      </c>
    </row>
    <row r="12" spans="1:32" ht="30">
      <c r="A12" t="s">
        <v>6</v>
      </c>
      <c r="B12" s="2">
        <v>80595100</v>
      </c>
      <c r="C12">
        <v>4</v>
      </c>
      <c r="D12" s="1">
        <f>+B12/$B$21</f>
        <v>0.40047990944429784</v>
      </c>
      <c r="E12" s="13" t="s">
        <v>364</v>
      </c>
      <c r="H12" t="s">
        <v>6</v>
      </c>
      <c r="I12" s="2">
        <v>0</v>
      </c>
      <c r="J12">
        <v>0</v>
      </c>
      <c r="K12" s="1">
        <f>+I12/$I$21</f>
        <v>0</v>
      </c>
      <c r="M12" t="s">
        <v>6</v>
      </c>
      <c r="N12" s="2">
        <v>440000</v>
      </c>
      <c r="O12">
        <v>1</v>
      </c>
      <c r="P12" s="1">
        <f>+N12/$N$21</f>
        <v>4.834237810035215E-3</v>
      </c>
      <c r="R12" t="s">
        <v>6</v>
      </c>
      <c r="S12" s="2">
        <v>0</v>
      </c>
      <c r="T12">
        <v>0</v>
      </c>
      <c r="U12" s="1">
        <f>+S12/$S$21</f>
        <v>0</v>
      </c>
      <c r="W12" t="s">
        <v>6</v>
      </c>
      <c r="X12" s="2">
        <f>+B12+I12+N12+S12</f>
        <v>81035100</v>
      </c>
      <c r="Y12" s="14">
        <f>+C12+J12+O12+T12</f>
        <v>5</v>
      </c>
      <c r="Z12" s="1">
        <f>+X12/$X$21</f>
        <v>0.25752853776286649</v>
      </c>
      <c r="AC12" t="s">
        <v>4</v>
      </c>
      <c r="AD12" s="2">
        <v>32572100</v>
      </c>
      <c r="AE12">
        <v>8</v>
      </c>
      <c r="AF12" s="1">
        <v>0.10351372781505623</v>
      </c>
    </row>
    <row r="13" spans="1:32">
      <c r="B13" s="2"/>
      <c r="D13" s="1"/>
      <c r="I13" s="2"/>
      <c r="K13" s="1"/>
      <c r="N13" s="2"/>
      <c r="P13" s="1"/>
      <c r="S13" s="2"/>
      <c r="U13" s="1"/>
      <c r="Y13" s="14"/>
      <c r="Z13" s="1"/>
      <c r="AC13" t="s">
        <v>6</v>
      </c>
      <c r="AD13" s="2">
        <v>81035100</v>
      </c>
      <c r="AE13">
        <v>5</v>
      </c>
      <c r="AF13" s="1">
        <v>0.25752853776286649</v>
      </c>
    </row>
    <row r="14" spans="1:32">
      <c r="A14" t="s">
        <v>11</v>
      </c>
      <c r="B14" s="2">
        <v>80336800</v>
      </c>
      <c r="C14">
        <v>11</v>
      </c>
      <c r="D14" s="1">
        <f t="shared" ref="D14:D16" si="0">+B14/$B$21</f>
        <v>0.39919640758612707</v>
      </c>
      <c r="H14" t="s">
        <v>11</v>
      </c>
      <c r="I14" s="2">
        <v>4818000</v>
      </c>
      <c r="J14">
        <v>3</v>
      </c>
      <c r="K14" s="1">
        <f t="shared" ref="K14:K16" si="1">+I14/$I$21</f>
        <v>0.23555985801871571</v>
      </c>
      <c r="M14" t="s">
        <v>11</v>
      </c>
      <c r="N14" s="2">
        <v>9734984.5999999996</v>
      </c>
      <c r="O14">
        <v>2</v>
      </c>
      <c r="P14" s="1">
        <f t="shared" ref="P14:P16" si="2">+N14/$N$21</f>
        <v>0.10695734234870577</v>
      </c>
      <c r="R14" t="s">
        <v>11</v>
      </c>
      <c r="S14" s="2">
        <v>0</v>
      </c>
      <c r="T14">
        <v>0</v>
      </c>
      <c r="U14" s="1">
        <f t="shared" ref="U14:U16" si="3">+S14/$S$21</f>
        <v>0</v>
      </c>
      <c r="W14" t="s">
        <v>11</v>
      </c>
      <c r="X14" s="2">
        <f>+B14+I14+N14+S14</f>
        <v>94889784.599999994</v>
      </c>
      <c r="Y14" s="14">
        <f>+C14+J14+O14+T14</f>
        <v>16</v>
      </c>
      <c r="Z14" s="1">
        <f t="shared" ref="Z14:Z16" si="4">+X14/$X$21</f>
        <v>0.3015585527342024</v>
      </c>
    </row>
    <row r="15" spans="1:32">
      <c r="A15" t="s">
        <v>14</v>
      </c>
      <c r="B15" s="2">
        <v>13827000</v>
      </c>
      <c r="C15">
        <v>3</v>
      </c>
      <c r="D15" s="1">
        <f t="shared" si="0"/>
        <v>6.8706853244009949E-2</v>
      </c>
      <c r="H15" t="s">
        <v>14</v>
      </c>
      <c r="I15" s="2">
        <v>13985400</v>
      </c>
      <c r="J15">
        <v>2</v>
      </c>
      <c r="K15" s="1">
        <f t="shared" si="1"/>
        <v>0.68376895772829949</v>
      </c>
      <c r="M15" t="s">
        <v>14</v>
      </c>
      <c r="N15" s="2">
        <v>60000000</v>
      </c>
      <c r="O15">
        <v>1</v>
      </c>
      <c r="P15" s="1">
        <f t="shared" si="2"/>
        <v>0.6592142468229838</v>
      </c>
      <c r="R15" t="s">
        <v>14</v>
      </c>
      <c r="S15" s="6">
        <v>1947394</v>
      </c>
      <c r="T15">
        <v>1</v>
      </c>
      <c r="U15" s="1">
        <f t="shared" si="3"/>
        <v>1</v>
      </c>
      <c r="W15" t="s">
        <v>14</v>
      </c>
      <c r="X15" s="2">
        <f t="shared" ref="X15:X16" si="5">+B15+I15+N15+S15</f>
        <v>89759794</v>
      </c>
      <c r="Y15" s="14">
        <f t="shared" ref="Y15:Y16" si="6">+C15+J15+O15+T15</f>
        <v>7</v>
      </c>
      <c r="Z15" s="1">
        <f t="shared" si="4"/>
        <v>0.28525550654859577</v>
      </c>
    </row>
    <row r="16" spans="1:32">
      <c r="A16" t="s">
        <v>17</v>
      </c>
      <c r="B16" s="2">
        <v>1700000</v>
      </c>
      <c r="C16">
        <v>1</v>
      </c>
      <c r="D16" s="1">
        <f t="shared" si="0"/>
        <v>8.447360274449766E-3</v>
      </c>
      <c r="H16" t="s">
        <v>17</v>
      </c>
      <c r="I16" s="2">
        <v>0</v>
      </c>
      <c r="J16">
        <v>0</v>
      </c>
      <c r="K16" s="1">
        <f t="shared" si="1"/>
        <v>0</v>
      </c>
      <c r="M16" t="s">
        <v>17</v>
      </c>
      <c r="N16" s="2">
        <v>14707765.780000001</v>
      </c>
      <c r="O16">
        <v>2</v>
      </c>
      <c r="P16" s="1">
        <f t="shared" si="2"/>
        <v>0.16159281235185927</v>
      </c>
      <c r="R16" t="s">
        <v>17</v>
      </c>
      <c r="S16" s="2">
        <v>0</v>
      </c>
      <c r="T16">
        <v>0</v>
      </c>
      <c r="U16" s="1">
        <f t="shared" si="3"/>
        <v>0</v>
      </c>
      <c r="W16" t="s">
        <v>17</v>
      </c>
      <c r="X16" s="2">
        <f t="shared" si="5"/>
        <v>16407765.780000001</v>
      </c>
      <c r="Y16" s="14">
        <f t="shared" si="6"/>
        <v>3</v>
      </c>
      <c r="Z16" s="1">
        <f t="shared" si="4"/>
        <v>5.214367513927913E-2</v>
      </c>
    </row>
    <row r="17" spans="1:26">
      <c r="B17" s="2"/>
      <c r="D17" s="1"/>
      <c r="I17" s="2"/>
      <c r="K17" s="1"/>
      <c r="N17" s="2"/>
      <c r="P17" s="1"/>
      <c r="S17" s="2"/>
      <c r="U17" s="1"/>
      <c r="Y17" s="14"/>
      <c r="Z17" s="1"/>
    </row>
    <row r="18" spans="1:26">
      <c r="A18" t="s">
        <v>20</v>
      </c>
      <c r="B18" s="2">
        <v>95863800</v>
      </c>
      <c r="C18">
        <v>15</v>
      </c>
      <c r="D18" s="1">
        <f>+B18/$B$21</f>
        <v>0.47635062110458676</v>
      </c>
      <c r="H18" t="s">
        <v>20</v>
      </c>
      <c r="I18" s="2">
        <f>SUM(I13:I16)</f>
        <v>18803400</v>
      </c>
      <c r="J18">
        <v>15</v>
      </c>
      <c r="K18" s="1">
        <f>+I18/$I$21</f>
        <v>0.91932881574701519</v>
      </c>
      <c r="M18" t="s">
        <v>20</v>
      </c>
      <c r="N18" s="2">
        <f>SUBTOTAL(9,N14:N17)</f>
        <v>84442750.379999995</v>
      </c>
      <c r="O18">
        <f>SUBTOTAL(9,O14:O17)</f>
        <v>5</v>
      </c>
      <c r="P18" s="1">
        <f>+N18/$N$21</f>
        <v>0.92776440152354878</v>
      </c>
      <c r="R18" t="s">
        <v>20</v>
      </c>
      <c r="S18" s="2">
        <f>SUBTOTAL(9,S14:S17)</f>
        <v>1947394</v>
      </c>
      <c r="T18">
        <f>SUBTOTAL(9,T14:T17)</f>
        <v>1</v>
      </c>
      <c r="U18" s="1">
        <f>+S18/$S$21</f>
        <v>1</v>
      </c>
      <c r="W18" t="s">
        <v>20</v>
      </c>
      <c r="X18" s="2">
        <f>+B18+I18+N18+S18</f>
        <v>201057344.38</v>
      </c>
      <c r="Y18" s="14">
        <f>+C18+J18+O18+T18</f>
        <v>36</v>
      </c>
      <c r="Z18" s="1">
        <f>+X18/$X$21</f>
        <v>0.63895773442207726</v>
      </c>
    </row>
    <row r="19" spans="1:26">
      <c r="B19" s="2"/>
      <c r="D19" s="1"/>
      <c r="I19" s="2"/>
      <c r="K19" s="1"/>
      <c r="N19" s="2"/>
      <c r="P19" s="1"/>
      <c r="S19" s="2"/>
      <c r="U19" s="1"/>
      <c r="Y19" s="14"/>
      <c r="Z19" s="1"/>
    </row>
    <row r="20" spans="1:26">
      <c r="B20" s="2"/>
      <c r="D20" s="1"/>
      <c r="I20" s="2"/>
      <c r="K20" s="1"/>
      <c r="N20" s="2"/>
      <c r="P20" s="1"/>
      <c r="S20" s="2"/>
      <c r="U20" s="1"/>
      <c r="Y20" s="14"/>
      <c r="Z20" s="1"/>
    </row>
    <row r="21" spans="1:26">
      <c r="A21" t="s">
        <v>24</v>
      </c>
      <c r="B21" s="2">
        <v>201246300</v>
      </c>
      <c r="C21">
        <v>25</v>
      </c>
      <c r="D21" s="1">
        <f>+B21/$B$21</f>
        <v>1</v>
      </c>
      <c r="H21" t="s">
        <v>24</v>
      </c>
      <c r="I21" s="2">
        <f>SUM(I11:I15)</f>
        <v>20453400</v>
      </c>
      <c r="J21">
        <v>25</v>
      </c>
      <c r="K21" s="1">
        <f>+I21/$I$21</f>
        <v>1</v>
      </c>
      <c r="M21" t="s">
        <v>24</v>
      </c>
      <c r="N21" s="2">
        <f>SUBTOTAL(9,N11:N16)</f>
        <v>91017450.379999995</v>
      </c>
      <c r="O21">
        <f>SUBTOTAL(9,O11:O16)</f>
        <v>7</v>
      </c>
      <c r="P21" s="1">
        <f>+N21/$N$21</f>
        <v>1</v>
      </c>
      <c r="R21" t="s">
        <v>24</v>
      </c>
      <c r="S21" s="2">
        <v>1947394</v>
      </c>
      <c r="T21">
        <f>SUBTOTAL(9,T11:T16)</f>
        <v>1</v>
      </c>
      <c r="U21" s="1">
        <f>+S21/$S$21</f>
        <v>1</v>
      </c>
      <c r="W21" t="s">
        <v>24</v>
      </c>
      <c r="X21" s="15">
        <f>+B21+I21+N21+S21</f>
        <v>314664544.38</v>
      </c>
      <c r="Y21" s="14">
        <f>+C21+J21+O21+T21</f>
        <v>58</v>
      </c>
      <c r="Z21" s="1">
        <f>+X21/$X$21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2022-05-02T01:33:33Z</dcterms:created>
  <dcterms:modified xsi:type="dcterms:W3CDTF">2022-05-02T03:54:03Z</dcterms:modified>
</cp:coreProperties>
</file>