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885" yWindow="1800" windowWidth="24645" windowHeight="13515"/>
  </bookViews>
  <sheets>
    <sheet name="Sheet1" sheetId="1" r:id="rId1"/>
  </sheets>
  <definedNames>
    <definedName name="_xlnm._FilterDatabase" localSheetId="0" hidden="1">Sheet1!$B$1:$X$41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3" i="1"/>
  <c r="O56"/>
  <c r="A1" l="1"/>
  <c r="E48" l="1"/>
  <c r="O43"/>
  <c r="P53" s="1"/>
  <c r="P51" l="1"/>
  <c r="P52"/>
  <c r="P47"/>
  <c r="P46"/>
  <c r="F49"/>
  <c r="E47"/>
  <c r="E49" s="1"/>
  <c r="P56" l="1"/>
  <c r="P57" s="1"/>
</calcChain>
</file>

<file path=xl/sharedStrings.xml><?xml version="1.0" encoding="utf-8"?>
<sst xmlns="http://schemas.openxmlformats.org/spreadsheetml/2006/main" count="498" uniqueCount="277">
  <si>
    <t>Party</t>
  </si>
  <si>
    <t>Sitting Member</t>
  </si>
  <si>
    <t>Electorate</t>
  </si>
  <si>
    <t>GA ID</t>
  </si>
  <si>
    <t>Grant Activity</t>
  </si>
  <si>
    <t>Agency</t>
  </si>
  <si>
    <t>Category</t>
  </si>
  <si>
    <t>Approval Date</t>
  </si>
  <si>
    <t>Publish Date</t>
  </si>
  <si>
    <t>Start Date</t>
  </si>
  <si>
    <t>End Date</t>
  </si>
  <si>
    <t>Variation Date</t>
  </si>
  <si>
    <t>Orignal End Date</t>
  </si>
  <si>
    <t>Value (AUD)</t>
  </si>
  <si>
    <t>GO ID</t>
  </si>
  <si>
    <t>Recipient Name</t>
  </si>
  <si>
    <t>Project (?)</t>
  </si>
  <si>
    <t>Last Updated (on Grant Connect)</t>
  </si>
  <si>
    <t>Notes</t>
  </si>
  <si>
    <t>LP</t>
  </si>
  <si>
    <t>Alan Tudge</t>
  </si>
  <si>
    <t>Aston</t>
  </si>
  <si>
    <t>GA70357-V3</t>
  </si>
  <si>
    <t>Female Facilities &amp; Water Safety Stream</t>
  </si>
  <si>
    <t>Department of Health</t>
  </si>
  <si>
    <t>Recreation and Sport</t>
  </si>
  <si>
    <t/>
  </si>
  <si>
    <t>Knox City Council</t>
  </si>
  <si>
    <t>Lysterfield Junior Football Club</t>
  </si>
  <si>
    <t>18-Sep-2020 11:24 am (ACT Local Time)</t>
  </si>
  <si>
    <t>Pavillion redevelopment</t>
  </si>
  <si>
    <t>John Alexander</t>
  </si>
  <si>
    <t>Bennelong</t>
  </si>
  <si>
    <t>GA73531-V1</t>
  </si>
  <si>
    <t>City of Parramatta Council</t>
  </si>
  <si>
    <t>Roselea FC</t>
  </si>
  <si>
    <t>24-May-2021 8:11 am (ACT Local Time)</t>
  </si>
  <si>
    <t>Carlingford Oval redevelopment proposal</t>
  </si>
  <si>
    <t>Nicolle Flint</t>
  </si>
  <si>
    <t>Boothby</t>
  </si>
  <si>
    <t>GA70554-V4</t>
  </si>
  <si>
    <t>Glenelg Baseball Club Incorporated</t>
  </si>
  <si>
    <t>28-May-2021 9:23 am (ACT Local Time)</t>
  </si>
  <si>
    <t>Glenelg Baseball Club change rooms</t>
  </si>
  <si>
    <t>LNPQ</t>
  </si>
  <si>
    <t>Andrew Lamming</t>
  </si>
  <si>
    <t>Bowman</t>
  </si>
  <si>
    <t>GA73543-V2</t>
  </si>
  <si>
    <t>Southern Bay Cyclones Junior Rugby Union Club Inc.</t>
  </si>
  <si>
    <t>21-Sep-2020 10:02 am (ACT Local Time)</t>
  </si>
  <si>
    <t>CSIG 66/100 - $184,382 successful; $184,340 funding awarded; Cyclones Rugby Union &amp; Sharks Cricket Club - clubhouse upgrade(redevelop Charlie Buckler Memorial sports field clubhouse, Redland Bay)</t>
  </si>
  <si>
    <t>Gavin Pearce</t>
  </si>
  <si>
    <t>Braddon</t>
  </si>
  <si>
    <t>GA70401-V2</t>
  </si>
  <si>
    <t>Devonport City Council</t>
  </si>
  <si>
    <t>Devonport FC</t>
  </si>
  <si>
    <t>24-Dec-2020 8:06 am (ACT Local Time)</t>
  </si>
  <si>
    <t>Devenport FC Redevelopment Project - Change Rooms</t>
  </si>
  <si>
    <t>Trevor Evans</t>
  </si>
  <si>
    <t>Brisbane</t>
  </si>
  <si>
    <t>GA63077-V1</t>
  </si>
  <si>
    <t>Brisbane City Football Club Ltd</t>
  </si>
  <si>
    <t>23-Mar-2021 8:32 am (ACT Local Time)</t>
  </si>
  <si>
    <t>Female Change Rooms</t>
  </si>
  <si>
    <t>Andrew Hastie</t>
  </si>
  <si>
    <t>Canning</t>
  </si>
  <si>
    <t>GA117482</t>
  </si>
  <si>
    <t>City of Mandurah</t>
  </si>
  <si>
    <t>Mandurah Waterfront Pool</t>
  </si>
  <si>
    <t>31-Aug-2020 8:25 pm (ACT Local Time)</t>
  </si>
  <si>
    <t>Tony Smith</t>
  </si>
  <si>
    <t>Casey</t>
  </si>
  <si>
    <t>GA91566</t>
  </si>
  <si>
    <t>Healesville High School</t>
  </si>
  <si>
    <t>Healesville Pool</t>
  </si>
  <si>
    <t>6-Jul-2020 4:31 pm (ACT Local Time)</t>
  </si>
  <si>
    <t>Healesville pool upgrade</t>
  </si>
  <si>
    <t>Gladys Lui</t>
  </si>
  <si>
    <t>Chisholm</t>
  </si>
  <si>
    <t>GA70358-V2</t>
  </si>
  <si>
    <t>Box Hill Tennis Club Inc.</t>
  </si>
  <si>
    <t>Box Hill 10 Tennis Club</t>
  </si>
  <si>
    <t>18-Dec-2020 10:20 am (ACT Local Time)</t>
  </si>
  <si>
    <t xml:space="preserve">CSIG 61.5/100 - $130k unfunded - Box Hill Tennis Club: Clubhouse refurbishment and lighting upgrade </t>
  </si>
  <si>
    <t>NP</t>
  </si>
  <si>
    <t>Pat Conaghan</t>
  </si>
  <si>
    <t>Cowper</t>
  </si>
  <si>
    <t>GA131104-V1</t>
  </si>
  <si>
    <t>Coffs Harbour City Council</t>
  </si>
  <si>
    <t>Sportz Central?</t>
  </si>
  <si>
    <t>28-May-2021 9:14 am (ACT Local Time)</t>
  </si>
  <si>
    <t>GA122191-V1</t>
  </si>
  <si>
    <t>Port Macquarie Tidal Pool Committee Incorporated</t>
  </si>
  <si>
    <t>20-Apr-2021 8:12 am (ACT Local Time)</t>
  </si>
  <si>
    <t>ALP</t>
  </si>
  <si>
    <t>Mike Kelly (now Kristy McBain)</t>
  </si>
  <si>
    <t>Eden-Monaro</t>
  </si>
  <si>
    <t>GA71733</t>
  </si>
  <si>
    <t>Tumut Rugby Union Football Club</t>
  </si>
  <si>
    <t>"Bulls" RUFC- Jarrah Oval</t>
  </si>
  <si>
    <t>25-Feb-2020 10:40 am (ACT Local Time)</t>
  </si>
  <si>
    <t>CSIG 43/100 $500k unfunded  Jarrah Oval - Changeroom Upgrade</t>
  </si>
  <si>
    <t>Sussan Ley</t>
  </si>
  <si>
    <t>Farrer</t>
  </si>
  <si>
    <t>GA158646</t>
  </si>
  <si>
    <t>Balranald Shire Council</t>
  </si>
  <si>
    <t>6-Apr-2021 7:57 am (ACT Local Time)</t>
  </si>
  <si>
    <t>CSIG 49.5/100 unfunded for Inclusive Change Rooms and Spectator Space Renewal</t>
  </si>
  <si>
    <t>GA73528-V1</t>
  </si>
  <si>
    <t>Narrandera Shire Council</t>
  </si>
  <si>
    <t>Narrandera FC/NC</t>
  </si>
  <si>
    <t>26-Aug-2020 4:58 pm (ACT Local Time)</t>
  </si>
  <si>
    <t>Narrandera FC &amp; NC Blue - Change Rooms</t>
  </si>
  <si>
    <t>Andrew Wallace</t>
  </si>
  <si>
    <t>Fisher</t>
  </si>
  <si>
    <t>GA71731-V1</t>
  </si>
  <si>
    <t>$ variance (from $170k)</t>
  </si>
  <si>
    <t>Conondale Sport and Rec Club Inc</t>
  </si>
  <si>
    <t>Pool upgrade</t>
  </si>
  <si>
    <t>17-May-2021 10:59 am (ACT Local Time)</t>
  </si>
  <si>
    <t>Originally published as $170k funded; Increased by $7,452.05 on 17 May 2021</t>
  </si>
  <si>
    <t>Bert van Manen</t>
  </si>
  <si>
    <t>Forde</t>
  </si>
  <si>
    <t>GA142729</t>
  </si>
  <si>
    <t>Logan City Council</t>
  </si>
  <si>
    <t>Logan Lightning FC aka Chris Green Park, Beenleigh</t>
  </si>
  <si>
    <t>16-Dec-2020 10:58 am (ACT Local Time)</t>
  </si>
  <si>
    <t>CSIG 44/10 - $49k unfunded; Logan Lightining FC (aka Chris Green Park, Beenleigh) change rooms upgrade (initially duplicated - was under CDG Program as well)</t>
  </si>
  <si>
    <t>Fiona Phillips</t>
  </si>
  <si>
    <t>Gilmore</t>
  </si>
  <si>
    <t>GA70557-V2</t>
  </si>
  <si>
    <t>Broulee Surfers Surf Life Saving Club Inc</t>
  </si>
  <si>
    <t>Female Changerooms</t>
  </si>
  <si>
    <t>18-May-2021 8:52 am (ACT Local Time)</t>
  </si>
  <si>
    <t>CSIG 67/100 $50k unfunded application for Clubhouse Upgrade Stage 2</t>
  </si>
  <si>
    <t>Darren Chester</t>
  </si>
  <si>
    <t>Gippsland</t>
  </si>
  <si>
    <t>GA70400</t>
  </si>
  <si>
    <t>Wellington Shire Council</t>
  </si>
  <si>
    <t>Sale Oval redevelopment</t>
  </si>
  <si>
    <t>5-Feb-2020 8:48 pm (ACT Local Time)</t>
  </si>
  <si>
    <t>Sale Oval Change room redevelopment</t>
  </si>
  <si>
    <t>Terri Butler</t>
  </si>
  <si>
    <t>Griffith</t>
  </si>
  <si>
    <t>GA91567-V1</t>
  </si>
  <si>
    <t>Eastern Suburbs District Rugby League Football Club Inc</t>
  </si>
  <si>
    <t>13-Jan-2021 10:15 am (ACT Local Time)</t>
  </si>
  <si>
    <t>CP Bottomley Park, Norman Park 4170 (was shared with Coorparoo CC) - Changerooms; Patron LNP Councillor/Deputy Mayor Krista Adams - Holland Park Division</t>
  </si>
  <si>
    <t>Josh Frydenberg</t>
  </si>
  <si>
    <t>Kooyong</t>
  </si>
  <si>
    <t>GA164132</t>
  </si>
  <si>
    <t>City of Boroondara</t>
  </si>
  <si>
    <t>Balwyn &amp; Greythorn JFC (amalgamated)Clubs</t>
  </si>
  <si>
    <t>12-May-2021 9:52 am (ACT Local Time)</t>
  </si>
  <si>
    <t>Balwyn &amp; Greythorn JFC Clubs Amalgamated - $30k each (oiginal pledge/s)</t>
  </si>
  <si>
    <t>GA110025</t>
  </si>
  <si>
    <t>Frogs Hollow Reserve (Riversdale Soccer Club)</t>
  </si>
  <si>
    <t>24-Aug-2020 4:17 pm (ACT Local Time)</t>
  </si>
  <si>
    <t xml:space="preserve">CSIG 59/100 - $175k - Kooyong; Under Higgins electorate for CDG - $80k + GST; Riversdale Soccer Club - Installation of Lights and Pitch Upgrade to Activate Training Facilities and Increase Particiaption by Females and Juniors </t>
  </si>
  <si>
    <t>GA76015</t>
  </si>
  <si>
    <t>Hawthorn Citz (Rathmine Road Reserve)</t>
  </si>
  <si>
    <t>29-Apr-2020 9:23 am (ACT Local Time)</t>
  </si>
  <si>
    <t>Female change facilities upgrade</t>
  </si>
  <si>
    <t>GA76016</t>
  </si>
  <si>
    <t>Hawthorn FC (Rathmine Rd Reserve)</t>
  </si>
  <si>
    <t>Frydenberg election pledge - $280k for $2.2m heritage project multi sport facility (junior, senior, women's football &amp; cricket); url: https://www.boroondara.vic.gov.au/about-council/projects-and-major-works/improving-parks-and-sportsgrounds/rathmines-road-reserve-pavilion-renewal</t>
  </si>
  <si>
    <t>GA73530</t>
  </si>
  <si>
    <t>Boroondara Eagles F C Inc.</t>
  </si>
  <si>
    <t>6-Apr-2020 3:08 pm (ACT Local Time)</t>
  </si>
  <si>
    <t>Macleay Park, Balwyn North (Soccer)</t>
  </si>
  <si>
    <t>Jason Wood</t>
  </si>
  <si>
    <t>La Trobe</t>
  </si>
  <si>
    <t>GA79489-V1</t>
  </si>
  <si>
    <t>The Scout Association of Australia, Victorian Branch</t>
  </si>
  <si>
    <t>Pakenham Scouts Hall</t>
  </si>
  <si>
    <t>14-Sep-2020 12:01 pm (ACT Local Time)</t>
  </si>
  <si>
    <t>Vic Branch - Pakenham Scout Hall upgrade</t>
  </si>
  <si>
    <t>GA76952</t>
  </si>
  <si>
    <t>Gembrook-Cockatoo Football/Netball Club Inc.</t>
  </si>
  <si>
    <t>7-May-2020 7:13 pm (ACT Local Time)</t>
  </si>
  <si>
    <t>CSIG 27/100 - $450k unfunded for Netball Pavillion</t>
  </si>
  <si>
    <t>GA70376-V3</t>
  </si>
  <si>
    <t>Emerald Sporting Club Inc.</t>
  </si>
  <si>
    <t>Emerald FC</t>
  </si>
  <si>
    <t>Emerald Football Club facilities upgrade</t>
  </si>
  <si>
    <t>Warren Snowden</t>
  </si>
  <si>
    <t>Lingiari</t>
  </si>
  <si>
    <t>GA73529-V1</t>
  </si>
  <si>
    <t>Football Federation Northern Territory Incorporated</t>
  </si>
  <si>
    <t>(Litchfield FC</t>
  </si>
  <si>
    <t>7-May-2020 7:14 pm (ACT Local Time)</t>
  </si>
  <si>
    <t>CSIG 60/100 - $451,335 unfunded; Litchfield FC Change rooms</t>
  </si>
  <si>
    <t>Josh Burns</t>
  </si>
  <si>
    <t>Macnamara</t>
  </si>
  <si>
    <t>GA92145</t>
  </si>
  <si>
    <t>Port Melbourne Football Club Limited</t>
  </si>
  <si>
    <t>16-Jul-2020 12:30 pm (ACT Local Time)</t>
  </si>
  <si>
    <t>Facilities upgrade</t>
  </si>
  <si>
    <t>Trent Zimmerman</t>
  </si>
  <si>
    <t>North Sydney</t>
  </si>
  <si>
    <t>GA154875</t>
  </si>
  <si>
    <t>North Sydney Council</t>
  </si>
  <si>
    <t>NEW</t>
  </si>
  <si>
    <t>5-Mar-2021 10:28 am (ACT Local Time)</t>
  </si>
  <si>
    <t>GA131103-V1</t>
  </si>
  <si>
    <t>North Sydney Swimming Pool</t>
  </si>
  <si>
    <t>3-Nov-2020 12:18 pm (ACT Local Time)</t>
  </si>
  <si>
    <t>Upgrade North Sydney Swimming Pool</t>
  </si>
  <si>
    <t>Kevin Hogan</t>
  </si>
  <si>
    <t>Page</t>
  </si>
  <si>
    <t>GA122387</t>
  </si>
  <si>
    <t>Richmond Valley Council</t>
  </si>
  <si>
    <t xml:space="preserve">Casino Pool  </t>
  </si>
  <si>
    <t>16-Sep-2020 1:04 pm (ACT Local Time)</t>
  </si>
  <si>
    <t>Casino Pool redevelopment</t>
  </si>
  <si>
    <t>Mark Coulton</t>
  </si>
  <si>
    <t>Parkes</t>
  </si>
  <si>
    <t>GA70399-V1</t>
  </si>
  <si>
    <t>Lake Keepit Sailing Club Incorporated</t>
  </si>
  <si>
    <t>16-Jun-2020 3:58 pm (ACT Local Time)</t>
  </si>
  <si>
    <t>CSIG 75/100 - $15k unfunded - Change Rooms/Toilet Facilities for Women and Girls</t>
  </si>
  <si>
    <t>Christian Porter</t>
  </si>
  <si>
    <t>Pearce</t>
  </si>
  <si>
    <t>GA158848</t>
  </si>
  <si>
    <t>City of Swan</t>
  </si>
  <si>
    <t>Ellenbrook Pool &amp; Rec Ctr</t>
  </si>
  <si>
    <t>7-Apr-2021 10:12 am (ACT Local Time)</t>
  </si>
  <si>
    <t>GA147814</t>
  </si>
  <si>
    <t>City of Wanneroo</t>
  </si>
  <si>
    <t>Northern Suburbs Aquatic Facility</t>
  </si>
  <si>
    <t>25-Jan-2021 10:52 am (ACT Local Time)</t>
  </si>
  <si>
    <t>Luke Howarth</t>
  </si>
  <si>
    <t>Petrie</t>
  </si>
  <si>
    <t>GA139787</t>
  </si>
  <si>
    <t>The Lakes College</t>
  </si>
  <si>
    <t>Swimming Pool</t>
  </si>
  <si>
    <t>3-Dec-2020 7:49 am (ACT Local Time)</t>
  </si>
  <si>
    <t xml:space="preserve">Was Mango Hill SHS reallocated to Lakes College 25m </t>
  </si>
  <si>
    <t>Fiona Martin</t>
  </si>
  <si>
    <t>Reid</t>
  </si>
  <si>
    <t>GA75624</t>
  </si>
  <si>
    <t>Drummoyne Water Polo Club Incorporated</t>
  </si>
  <si>
    <t>22-Apr-2020 6:06 pm (ACT Local Time)</t>
  </si>
  <si>
    <t>Pledge of $5m was incorrect? - $500k funded</t>
  </si>
  <si>
    <t>Steve Irons</t>
  </si>
  <si>
    <t>Swan</t>
  </si>
  <si>
    <t>GA162303</t>
  </si>
  <si>
    <t>City of South Perth</t>
  </si>
  <si>
    <t>South Perth Aquatic Centre</t>
  </si>
  <si>
    <t>29-Apr-2021 8:52 am (ACT Local Time)</t>
  </si>
  <si>
    <t>TOTAL</t>
  </si>
  <si>
    <t>SUMMARY</t>
  </si>
  <si>
    <t xml:space="preserve">Grants Published </t>
  </si>
  <si>
    <t>Vaue</t>
  </si>
  <si>
    <t>No. of Grants</t>
  </si>
  <si>
    <t>LNPQ (Trevor Evans)</t>
  </si>
  <si>
    <t>CSIG = Sport Australia's Community Sport Infrastructure Grants Program (Sports Rorts grants)</t>
  </si>
  <si>
    <t>CDG = Community Development Grants Program</t>
  </si>
  <si>
    <t xml:space="preserve">Bellarine Aquatic Centre Pool </t>
  </si>
  <si>
    <t xml:space="preserve">Torquay Pool </t>
  </si>
  <si>
    <t>Libby Coker</t>
  </si>
  <si>
    <t>(to 5 July 2021)</t>
  </si>
  <si>
    <t>Corangamite</t>
  </si>
  <si>
    <t>GA172762</t>
  </si>
  <si>
    <t>City of Greater Geelong</t>
  </si>
  <si>
    <t>22-Jun-2021 8:06 am (ACT Local Time)</t>
  </si>
  <si>
    <t>GA169154</t>
  </si>
  <si>
    <t>Surf Coast Shire Council</t>
  </si>
  <si>
    <t>3-Jun-2021 11:27 am (ACT Local Time)</t>
  </si>
  <si>
    <t>6 LNP/ 2 ALP</t>
  </si>
  <si>
    <t>Link: https://www.geelongaustralia.com.au/meetings/news/item/8d90a2731d1b9de.aspx</t>
  </si>
  <si>
    <t>Petition Link: https://sarahhenderson.com.au/petition-pools/</t>
  </si>
  <si>
    <t>Refer to Geelong Advertiser articles &amp; Sarah Henderson 28 April 2021 "Funding Secured" Press Release re: Corangamite co-funding (prior to Grants published) &amp; her Petition for Vic Labor Govt for funding</t>
  </si>
  <si>
    <t>Henderson's Funding Secured Press Release: https://sarahhenderson.com.au/funding-secured-for-north-bellarine-and-surf-coast-aquatic-facilities/</t>
  </si>
  <si>
    <t>5 ALP; 26 LNP electorates</t>
  </si>
  <si>
    <t>Coalition 77 Seats 75.43%</t>
  </si>
  <si>
    <t>ALP 68 seats 24.57%</t>
  </si>
</sst>
</file>

<file path=xl/styles.xml><?xml version="1.0" encoding="utf-8"?>
<styleSheet xmlns="http://schemas.openxmlformats.org/spreadsheetml/2006/main">
  <numFmts count="4">
    <numFmt numFmtId="164" formatCode="d\-mmm\-yyyy"/>
    <numFmt numFmtId="165" formatCode="\$#,##0.00"/>
    <numFmt numFmtId="166" formatCode="&quot;$&quot;#,##0.00"/>
    <numFmt numFmtId="167" formatCode="&quot;$&quot;#,##0"/>
  </numFmts>
  <fonts count="14">
    <font>
      <sz val="11"/>
      <color theme="1"/>
      <name val="CenturyGothic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i/>
      <sz val="11"/>
      <name val="Calibri"/>
      <family val="2"/>
    </font>
    <font>
      <i/>
      <sz val="10"/>
      <name val="Arial"/>
      <family val="2"/>
    </font>
    <font>
      <b/>
      <sz val="11"/>
      <color rgb="FF0070C0"/>
      <name val="Calibri"/>
      <family val="2"/>
    </font>
    <font>
      <b/>
      <i/>
      <sz val="11"/>
      <color rgb="FF0070C0"/>
      <name val="Calibri"/>
      <family val="2"/>
    </font>
    <font>
      <b/>
      <i/>
      <sz val="10"/>
      <color rgb="FF0070C0"/>
      <name val="Arial"/>
      <family val="2"/>
    </font>
    <font>
      <b/>
      <i/>
      <sz val="11"/>
      <color rgb="FF0070C0"/>
      <name val="Calibri (Body)_x0000_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1"/>
      <name val="Calibri"/>
      <family val="2"/>
    </font>
    <font>
      <b/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NumberFormat="1" applyFont="1" applyProtection="1"/>
    <xf numFmtId="0" fontId="1" fillId="0" borderId="0" xfId="0" applyNumberFormat="1" applyFont="1" applyAlignment="1" applyProtection="1">
      <alignment vertical="top"/>
    </xf>
    <xf numFmtId="0" fontId="2" fillId="0" borderId="0" xfId="0" applyNumberFormat="1" applyFont="1" applyProtection="1"/>
    <xf numFmtId="0" fontId="3" fillId="2" borderId="0" xfId="0" applyNumberFormat="1" applyFont="1" applyFill="1" applyProtection="1"/>
    <xf numFmtId="0" fontId="3" fillId="2" borderId="0" xfId="0" applyNumberFormat="1" applyFont="1" applyFill="1" applyAlignment="1" applyProtection="1">
      <alignment vertical="top"/>
    </xf>
    <xf numFmtId="15" fontId="3" fillId="2" borderId="0" xfId="0" applyNumberFormat="1" applyFont="1" applyFill="1" applyAlignment="1" applyProtection="1">
      <alignment vertical="top"/>
    </xf>
    <xf numFmtId="164" fontId="3" fillId="2" borderId="0" xfId="0" applyNumberFormat="1" applyFont="1" applyFill="1" applyAlignment="1" applyProtection="1">
      <alignment vertical="top"/>
    </xf>
    <xf numFmtId="165" fontId="3" fillId="2" borderId="0" xfId="0" applyNumberFormat="1" applyFont="1" applyFill="1" applyAlignment="1" applyProtection="1">
      <alignment vertical="top"/>
    </xf>
    <xf numFmtId="0" fontId="4" fillId="0" borderId="0" xfId="0" applyFont="1"/>
    <xf numFmtId="0" fontId="3" fillId="0" borderId="0" xfId="0" applyNumberFormat="1" applyFont="1" applyProtection="1"/>
    <xf numFmtId="0" fontId="5" fillId="2" borderId="0" xfId="0" applyNumberFormat="1" applyFont="1" applyFill="1" applyProtection="1"/>
    <xf numFmtId="0" fontId="0" fillId="0" borderId="0" xfId="0" applyFont="1"/>
    <xf numFmtId="10" fontId="6" fillId="0" borderId="0" xfId="0" applyNumberFormat="1" applyFont="1"/>
    <xf numFmtId="0" fontId="3" fillId="0" borderId="0" xfId="0" applyNumberFormat="1" applyFont="1" applyAlignment="1" applyProtection="1">
      <alignment vertical="top"/>
    </xf>
    <xf numFmtId="164" fontId="3" fillId="0" borderId="0" xfId="0" applyNumberFormat="1" applyFont="1" applyAlignment="1" applyProtection="1">
      <alignment vertical="top"/>
    </xf>
    <xf numFmtId="165" fontId="3" fillId="0" borderId="0" xfId="0" applyNumberFormat="1" applyFont="1" applyAlignment="1" applyProtection="1">
      <alignment vertical="top"/>
    </xf>
    <xf numFmtId="0" fontId="5" fillId="0" borderId="0" xfId="0" applyNumberFormat="1" applyFont="1" applyProtection="1"/>
    <xf numFmtId="15" fontId="3" fillId="0" borderId="0" xfId="0" applyNumberFormat="1" applyFont="1" applyFill="1" applyAlignment="1" applyProtection="1">
      <alignment vertical="top"/>
    </xf>
    <xf numFmtId="0" fontId="7" fillId="0" borderId="0" xfId="0" applyFont="1"/>
    <xf numFmtId="0" fontId="8" fillId="0" borderId="0" xfId="0" applyNumberFormat="1" applyFont="1" applyProtection="1"/>
    <xf numFmtId="15" fontId="3" fillId="0" borderId="0" xfId="0" applyNumberFormat="1" applyFont="1" applyAlignment="1" applyProtection="1">
      <alignment vertical="top"/>
    </xf>
    <xf numFmtId="0" fontId="9" fillId="0" borderId="0" xfId="0" applyFont="1" applyBorder="1"/>
    <xf numFmtId="164" fontId="10" fillId="2" borderId="0" xfId="0" applyNumberFormat="1" applyFont="1" applyFill="1" applyAlignment="1" applyProtection="1">
      <alignment vertical="top"/>
    </xf>
    <xf numFmtId="165" fontId="11" fillId="2" borderId="0" xfId="0" applyNumberFormat="1" applyFont="1" applyFill="1" applyAlignment="1" applyProtection="1">
      <alignment vertical="top"/>
    </xf>
    <xf numFmtId="0" fontId="8" fillId="2" borderId="0" xfId="0" applyNumberFormat="1" applyFont="1" applyFill="1" applyProtection="1"/>
    <xf numFmtId="165" fontId="1" fillId="2" borderId="0" xfId="0" applyNumberFormat="1" applyFont="1" applyFill="1" applyAlignment="1" applyProtection="1">
      <alignment vertical="top"/>
    </xf>
    <xf numFmtId="4" fontId="3" fillId="0" borderId="0" xfId="0" applyNumberFormat="1" applyFont="1" applyAlignment="1" applyProtection="1">
      <alignment vertical="top"/>
    </xf>
    <xf numFmtId="0" fontId="12" fillId="0" borderId="0" xfId="0" applyFont="1"/>
    <xf numFmtId="0" fontId="3" fillId="0" borderId="0" xfId="0" applyNumberFormat="1" applyFont="1" applyFill="1" applyProtection="1"/>
    <xf numFmtId="0" fontId="3" fillId="0" borderId="0" xfId="0" applyNumberFormat="1" applyFont="1" applyFill="1" applyAlignment="1" applyProtection="1">
      <alignment vertical="top"/>
    </xf>
    <xf numFmtId="164" fontId="3" fillId="0" borderId="0" xfId="0" applyNumberFormat="1" applyFont="1" applyFill="1" applyAlignment="1" applyProtection="1">
      <alignment vertical="top"/>
    </xf>
    <xf numFmtId="165" fontId="3" fillId="0" borderId="0" xfId="0" applyNumberFormat="1" applyFont="1" applyProtection="1"/>
    <xf numFmtId="0" fontId="13" fillId="0" borderId="0" xfId="0" applyNumberFormat="1" applyFont="1" applyProtection="1"/>
    <xf numFmtId="0" fontId="1" fillId="0" borderId="0" xfId="0" applyNumberFormat="1" applyFont="1" applyAlignment="1" applyProtection="1">
      <alignment horizontal="right"/>
    </xf>
    <xf numFmtId="166" fontId="3" fillId="0" borderId="0" xfId="0" applyNumberFormat="1" applyFont="1" applyProtection="1"/>
    <xf numFmtId="166" fontId="3" fillId="0" borderId="1" xfId="0" applyNumberFormat="1" applyFont="1" applyBorder="1" applyProtection="1"/>
    <xf numFmtId="3" fontId="3" fillId="0" borderId="0" xfId="0" applyNumberFormat="1" applyFont="1" applyProtection="1"/>
    <xf numFmtId="0" fontId="3" fillId="0" borderId="0" xfId="0" applyNumberFormat="1" applyFont="1" applyAlignment="1" applyProtection="1">
      <alignment horizontal="right"/>
    </xf>
    <xf numFmtId="10" fontId="3" fillId="0" borderId="0" xfId="0" applyNumberFormat="1" applyFont="1" applyProtection="1"/>
    <xf numFmtId="0" fontId="8" fillId="0" borderId="0" xfId="0" applyNumberFormat="1" applyFont="1" applyFill="1" applyProtection="1"/>
    <xf numFmtId="0" fontId="12" fillId="0" borderId="0" xfId="0" applyFont="1" applyBorder="1"/>
    <xf numFmtId="167" fontId="1" fillId="0" borderId="0" xfId="0" applyNumberFormat="1" applyFont="1" applyProtection="1"/>
    <xf numFmtId="10" fontId="1" fillId="0" borderId="0" xfId="0" applyNumberFormat="1" applyFont="1" applyProtection="1"/>
    <xf numFmtId="167" fontId="3" fillId="0" borderId="0" xfId="0" applyNumberFormat="1" applyFo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chart>
    <c:title>
      <c:tx>
        <c:rich>
          <a:bodyPr/>
          <a:lstStyle/>
          <a:p>
            <a:pPr>
              <a:defRPr/>
            </a:pPr>
            <a:r>
              <a:rPr lang="en-US"/>
              <a:t>Female Facilities &amp;Water Safety grants</a:t>
            </a:r>
          </a:p>
          <a:p>
            <a:pPr>
              <a:defRPr/>
            </a:pPr>
            <a:r>
              <a:rPr lang="en-US"/>
              <a:t>$135.75M</a:t>
            </a:r>
          </a:p>
        </c:rich>
      </c:tx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v>Female facilities &amp;Water Safety grants</c:v>
          </c:tx>
          <c:dLbls>
            <c:spPr>
              <a:blipFill>
                <a:blip xmlns:r="http://schemas.openxmlformats.org/officeDocument/2006/relationships" r:embed="rId1"/>
                <a:tile tx="0" ty="0" sx="100000" sy="100000" flip="none" algn="tl"/>
              </a:blipFill>
            </c:spPr>
            <c:showVal val="1"/>
            <c:showLeaderLines val="1"/>
          </c:dLbls>
          <c:cat>
            <c:strRef>
              <c:f>Sheet1!$N$46:$N$47</c:f>
              <c:strCache>
                <c:ptCount val="2"/>
                <c:pt idx="0">
                  <c:v>Coalition 77 Seats 75.43%</c:v>
                </c:pt>
                <c:pt idx="1">
                  <c:v>ALP 68 seats 24.57%</c:v>
                </c:pt>
              </c:strCache>
            </c:strRef>
          </c:cat>
          <c:val>
            <c:numRef>
              <c:f>Sheet1!$O$46:$O$47</c:f>
              <c:numCache>
                <c:formatCode>"$"#,##0</c:formatCode>
                <c:ptCount val="2"/>
                <c:pt idx="0">
                  <c:v>102404452.05</c:v>
                </c:pt>
                <c:pt idx="1">
                  <c:v>33355000</c:v>
                </c:pt>
              </c:numCache>
            </c:numRef>
          </c:val>
        </c:ser>
      </c:pie3DChart>
    </c:plotArea>
    <c:legend>
      <c:legendPos val="b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123825</xdr:colOff>
      <xdr:row>31</xdr:row>
      <xdr:rowOff>19050</xdr:rowOff>
    </xdr:from>
    <xdr:to>
      <xdr:col>14</xdr:col>
      <xdr:colOff>790575</xdr:colOff>
      <xdr:row>57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8"/>
  <sheetViews>
    <sheetView tabSelected="1" topLeftCell="A19" workbookViewId="0">
      <selection activeCell="N48" sqref="N48"/>
    </sheetView>
  </sheetViews>
  <sheetFormatPr defaultColWidth="12.625" defaultRowHeight="12.75"/>
  <cols>
    <col min="1" max="1" width="12.625" style="10"/>
    <col min="2" max="2" width="6.125" style="10" customWidth="1"/>
    <col min="3" max="3" width="13.625" style="10" customWidth="1"/>
    <col min="4" max="4" width="14.625" style="10" customWidth="1"/>
    <col min="5" max="5" width="20.875" style="10" bestFit="1" customWidth="1"/>
    <col min="6" max="6" width="12.625" style="10"/>
    <col min="7" max="7" width="22.5" style="10" customWidth="1"/>
    <col min="8" max="8" width="16.25" style="10" bestFit="1" customWidth="1"/>
    <col min="9" max="9" width="14.375" style="10" customWidth="1"/>
    <col min="10" max="10" width="12.625" style="10"/>
    <col min="11" max="11" width="13.375" style="10" customWidth="1"/>
    <col min="12" max="14" width="12.625" style="10"/>
    <col min="15" max="15" width="15.875" style="10" customWidth="1"/>
    <col min="16" max="16" width="12.625" style="10"/>
    <col min="17" max="18" width="24.875" style="10" customWidth="1"/>
    <col min="19" max="19" width="32.5" style="10" customWidth="1"/>
    <col min="20" max="20" width="12.625" style="17"/>
    <col min="21" max="16384" width="12.625" style="10"/>
  </cols>
  <sheetData>
    <row r="1" spans="1:24" s="1" customFormat="1">
      <c r="A1" s="1">
        <f>SUM(A2:A41)</f>
        <v>40</v>
      </c>
      <c r="B1" s="1" t="s">
        <v>0</v>
      </c>
      <c r="C1" s="1" t="s">
        <v>1</v>
      </c>
      <c r="D1" s="1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3" t="s">
        <v>18</v>
      </c>
    </row>
    <row r="2" spans="1:24" ht="15">
      <c r="A2" s="10">
        <v>1</v>
      </c>
      <c r="B2" s="4" t="s">
        <v>19</v>
      </c>
      <c r="C2" s="4" t="s">
        <v>20</v>
      </c>
      <c r="D2" s="4" t="s">
        <v>21</v>
      </c>
      <c r="E2" s="5" t="s">
        <v>22</v>
      </c>
      <c r="F2" s="5" t="s">
        <v>23</v>
      </c>
      <c r="G2" s="5" t="s">
        <v>24</v>
      </c>
      <c r="H2" s="5" t="s">
        <v>25</v>
      </c>
      <c r="I2" s="6">
        <v>43795</v>
      </c>
      <c r="J2" s="7">
        <v>43866.783449074101</v>
      </c>
      <c r="K2" s="7">
        <v>43797</v>
      </c>
      <c r="L2" s="7">
        <v>44377</v>
      </c>
      <c r="M2" s="7"/>
      <c r="N2" s="7"/>
      <c r="O2" s="8">
        <v>1100000</v>
      </c>
      <c r="P2" s="5" t="s">
        <v>26</v>
      </c>
      <c r="Q2" s="5" t="s">
        <v>27</v>
      </c>
      <c r="R2" s="5" t="s">
        <v>28</v>
      </c>
      <c r="S2" s="5" t="s">
        <v>29</v>
      </c>
      <c r="T2" s="9" t="s">
        <v>30</v>
      </c>
      <c r="U2" s="4"/>
      <c r="V2" s="4"/>
      <c r="W2" s="4"/>
      <c r="X2" s="4"/>
    </row>
    <row r="3" spans="1:24">
      <c r="A3" s="10">
        <v>1</v>
      </c>
      <c r="B3" s="4" t="s">
        <v>19</v>
      </c>
      <c r="C3" s="4" t="s">
        <v>31</v>
      </c>
      <c r="D3" s="4" t="s">
        <v>32</v>
      </c>
      <c r="E3" s="5" t="s">
        <v>33</v>
      </c>
      <c r="F3" s="5" t="s">
        <v>23</v>
      </c>
      <c r="G3" s="5" t="s">
        <v>24</v>
      </c>
      <c r="H3" s="5" t="s">
        <v>25</v>
      </c>
      <c r="I3" s="6">
        <v>43815</v>
      </c>
      <c r="J3" s="7">
        <v>43927.6306944444</v>
      </c>
      <c r="K3" s="7">
        <v>43922</v>
      </c>
      <c r="L3" s="7">
        <v>44561</v>
      </c>
      <c r="M3" s="7"/>
      <c r="N3" s="7"/>
      <c r="O3" s="8">
        <v>450000</v>
      </c>
      <c r="P3" s="5" t="s">
        <v>26</v>
      </c>
      <c r="Q3" s="5" t="s">
        <v>34</v>
      </c>
      <c r="R3" s="5" t="s">
        <v>35</v>
      </c>
      <c r="S3" s="5" t="s">
        <v>36</v>
      </c>
      <c r="T3" s="11" t="s">
        <v>37</v>
      </c>
      <c r="U3" s="4"/>
      <c r="V3" s="4"/>
      <c r="W3" s="4"/>
      <c r="X3" s="4"/>
    </row>
    <row r="4" spans="1:24" ht="14.25">
      <c r="A4" s="10">
        <v>1</v>
      </c>
      <c r="B4" s="4" t="s">
        <v>19</v>
      </c>
      <c r="C4" s="4" t="s">
        <v>38</v>
      </c>
      <c r="D4" s="4" t="s">
        <v>39</v>
      </c>
      <c r="E4" s="5" t="s">
        <v>40</v>
      </c>
      <c r="F4" s="5" t="s">
        <v>23</v>
      </c>
      <c r="G4" s="5" t="s">
        <v>24</v>
      </c>
      <c r="H4" s="5" t="s">
        <v>25</v>
      </c>
      <c r="I4" s="6">
        <v>43815</v>
      </c>
      <c r="J4" s="7">
        <v>43867.6090625</v>
      </c>
      <c r="K4" s="7">
        <v>43861</v>
      </c>
      <c r="L4" s="7">
        <v>44230</v>
      </c>
      <c r="M4" s="7"/>
      <c r="N4" s="7"/>
      <c r="O4" s="8">
        <v>100000</v>
      </c>
      <c r="P4" s="5" t="s">
        <v>26</v>
      </c>
      <c r="Q4" s="5" t="s">
        <v>41</v>
      </c>
      <c r="R4" s="5"/>
      <c r="S4" s="5" t="s">
        <v>42</v>
      </c>
      <c r="T4" s="12" t="s">
        <v>43</v>
      </c>
      <c r="U4" s="4"/>
      <c r="V4" s="4"/>
      <c r="W4" s="4"/>
      <c r="X4" s="4"/>
    </row>
    <row r="5" spans="1:24" ht="15">
      <c r="A5" s="10">
        <v>1</v>
      </c>
      <c r="B5" s="4" t="s">
        <v>44</v>
      </c>
      <c r="C5" s="4" t="s">
        <v>45</v>
      </c>
      <c r="D5" s="4" t="s">
        <v>46</v>
      </c>
      <c r="E5" s="5" t="s">
        <v>47</v>
      </c>
      <c r="F5" s="5" t="s">
        <v>23</v>
      </c>
      <c r="G5" s="5" t="s">
        <v>24</v>
      </c>
      <c r="H5" s="5" t="s">
        <v>25</v>
      </c>
      <c r="I5" s="6">
        <v>43815</v>
      </c>
      <c r="J5" s="7">
        <v>43927.630752314799</v>
      </c>
      <c r="K5" s="7">
        <v>43923</v>
      </c>
      <c r="L5" s="7">
        <v>44773</v>
      </c>
      <c r="M5" s="7"/>
      <c r="N5" s="7"/>
      <c r="O5" s="8">
        <v>550000</v>
      </c>
      <c r="P5" s="5" t="s">
        <v>26</v>
      </c>
      <c r="Q5" s="5" t="s">
        <v>48</v>
      </c>
      <c r="R5" s="5"/>
      <c r="S5" s="5" t="s">
        <v>49</v>
      </c>
      <c r="T5" s="13" t="s">
        <v>50</v>
      </c>
      <c r="U5" s="4"/>
      <c r="V5" s="4"/>
      <c r="W5" s="4"/>
      <c r="X5" s="4"/>
    </row>
    <row r="6" spans="1:24">
      <c r="A6" s="10">
        <v>1</v>
      </c>
      <c r="B6" s="4" t="s">
        <v>19</v>
      </c>
      <c r="C6" s="4" t="s">
        <v>51</v>
      </c>
      <c r="D6" s="4" t="s">
        <v>52</v>
      </c>
      <c r="E6" s="5" t="s">
        <v>53</v>
      </c>
      <c r="F6" s="5" t="s">
        <v>23</v>
      </c>
      <c r="G6" s="5" t="s">
        <v>24</v>
      </c>
      <c r="H6" s="5" t="s">
        <v>25</v>
      </c>
      <c r="I6" s="6">
        <v>43815</v>
      </c>
      <c r="J6" s="7">
        <v>43866.867268518501</v>
      </c>
      <c r="K6" s="7">
        <v>43845</v>
      </c>
      <c r="L6" s="7">
        <v>44409</v>
      </c>
      <c r="M6" s="7"/>
      <c r="N6" s="7"/>
      <c r="O6" s="8">
        <v>420000</v>
      </c>
      <c r="P6" s="5" t="s">
        <v>26</v>
      </c>
      <c r="Q6" s="5" t="s">
        <v>54</v>
      </c>
      <c r="R6" s="5" t="s">
        <v>55</v>
      </c>
      <c r="S6" s="5" t="s">
        <v>56</v>
      </c>
      <c r="T6" s="11" t="s">
        <v>57</v>
      </c>
      <c r="U6" s="4"/>
      <c r="V6" s="4"/>
      <c r="W6" s="4"/>
      <c r="X6" s="4"/>
    </row>
    <row r="7" spans="1:24">
      <c r="A7" s="10">
        <v>1</v>
      </c>
      <c r="B7" s="4" t="s">
        <v>44</v>
      </c>
      <c r="C7" s="4" t="s">
        <v>58</v>
      </c>
      <c r="D7" s="4" t="s">
        <v>59</v>
      </c>
      <c r="E7" s="5" t="s">
        <v>60</v>
      </c>
      <c r="F7" s="5" t="s">
        <v>23</v>
      </c>
      <c r="G7" s="5" t="s">
        <v>24</v>
      </c>
      <c r="H7" s="5" t="s">
        <v>25</v>
      </c>
      <c r="I7" s="6">
        <v>43732</v>
      </c>
      <c r="J7" s="7">
        <v>43790.636840277803</v>
      </c>
      <c r="K7" s="7">
        <v>43770</v>
      </c>
      <c r="L7" s="7">
        <v>44163</v>
      </c>
      <c r="M7" s="7"/>
      <c r="N7" s="7"/>
      <c r="O7" s="8">
        <v>462000</v>
      </c>
      <c r="P7" s="5" t="s">
        <v>26</v>
      </c>
      <c r="Q7" s="5" t="s">
        <v>61</v>
      </c>
      <c r="R7" s="5"/>
      <c r="S7" s="5" t="s">
        <v>62</v>
      </c>
      <c r="T7" s="11" t="s">
        <v>63</v>
      </c>
      <c r="U7" s="4"/>
      <c r="V7" s="4"/>
      <c r="W7" s="4"/>
      <c r="X7" s="4"/>
    </row>
    <row r="8" spans="1:24">
      <c r="A8" s="10">
        <v>1</v>
      </c>
      <c r="B8" s="10" t="s">
        <v>19</v>
      </c>
      <c r="C8" s="10" t="s">
        <v>64</v>
      </c>
      <c r="D8" s="10" t="s">
        <v>65</v>
      </c>
      <c r="E8" s="14" t="s">
        <v>66</v>
      </c>
      <c r="F8" s="14" t="s">
        <v>23</v>
      </c>
      <c r="G8" s="14" t="s">
        <v>24</v>
      </c>
      <c r="H8" s="14" t="s">
        <v>25</v>
      </c>
      <c r="I8" s="15">
        <v>44013</v>
      </c>
      <c r="J8" s="15">
        <v>44074.851319444402</v>
      </c>
      <c r="K8" s="15">
        <v>44070</v>
      </c>
      <c r="L8" s="15">
        <v>45565</v>
      </c>
      <c r="M8" s="15"/>
      <c r="N8" s="15"/>
      <c r="O8" s="16">
        <v>7000000</v>
      </c>
      <c r="P8" s="14" t="s">
        <v>26</v>
      </c>
      <c r="Q8" s="14" t="s">
        <v>67</v>
      </c>
      <c r="R8" s="14" t="s">
        <v>68</v>
      </c>
      <c r="S8" s="14" t="s">
        <v>69</v>
      </c>
    </row>
    <row r="9" spans="1:24" ht="15">
      <c r="A9" s="10">
        <v>1</v>
      </c>
      <c r="B9" s="10" t="s">
        <v>19</v>
      </c>
      <c r="C9" s="10" t="s">
        <v>70</v>
      </c>
      <c r="D9" s="10" t="s">
        <v>71</v>
      </c>
      <c r="E9" s="14" t="s">
        <v>72</v>
      </c>
      <c r="F9" s="14" t="s">
        <v>23</v>
      </c>
      <c r="G9" s="14" t="s">
        <v>24</v>
      </c>
      <c r="H9" s="14" t="s">
        <v>25</v>
      </c>
      <c r="I9" s="18">
        <v>43815</v>
      </c>
      <c r="J9" s="15">
        <v>44018.6887615741</v>
      </c>
      <c r="K9" s="15">
        <v>43998</v>
      </c>
      <c r="L9" s="15">
        <v>44377</v>
      </c>
      <c r="M9" s="15"/>
      <c r="N9" s="15"/>
      <c r="O9" s="16">
        <v>1500000</v>
      </c>
      <c r="P9" s="14" t="s">
        <v>26</v>
      </c>
      <c r="Q9" s="14" t="s">
        <v>73</v>
      </c>
      <c r="R9" s="14" t="s">
        <v>74</v>
      </c>
      <c r="S9" s="14" t="s">
        <v>75</v>
      </c>
      <c r="T9" s="9" t="s">
        <v>76</v>
      </c>
    </row>
    <row r="10" spans="1:24" s="4" customFormat="1" ht="15">
      <c r="A10" s="10">
        <v>1</v>
      </c>
      <c r="B10" s="4" t="s">
        <v>19</v>
      </c>
      <c r="C10" s="4" t="s">
        <v>77</v>
      </c>
      <c r="D10" s="4" t="s">
        <v>78</v>
      </c>
      <c r="E10" s="5" t="s">
        <v>79</v>
      </c>
      <c r="F10" s="5" t="s">
        <v>23</v>
      </c>
      <c r="G10" s="5" t="s">
        <v>24</v>
      </c>
      <c r="H10" s="5" t="s">
        <v>25</v>
      </c>
      <c r="I10" s="6">
        <v>43815</v>
      </c>
      <c r="J10" s="7">
        <v>43866.785486111097</v>
      </c>
      <c r="K10" s="7">
        <v>43818</v>
      </c>
      <c r="L10" s="7">
        <v>44377</v>
      </c>
      <c r="M10" s="7"/>
      <c r="N10" s="7"/>
      <c r="O10" s="8">
        <v>143000</v>
      </c>
      <c r="P10" s="5" t="s">
        <v>26</v>
      </c>
      <c r="Q10" s="5" t="s">
        <v>80</v>
      </c>
      <c r="R10" s="5" t="s">
        <v>81</v>
      </c>
      <c r="S10" s="5" t="s">
        <v>82</v>
      </c>
      <c r="T10" s="19" t="s">
        <v>83</v>
      </c>
    </row>
    <row r="11" spans="1:24" s="4" customFormat="1">
      <c r="A11" s="10">
        <v>1</v>
      </c>
      <c r="B11" s="4" t="s">
        <v>84</v>
      </c>
      <c r="C11" s="4" t="s">
        <v>85</v>
      </c>
      <c r="D11" s="4" t="s">
        <v>86</v>
      </c>
      <c r="E11" s="5" t="s">
        <v>87</v>
      </c>
      <c r="F11" s="5" t="s">
        <v>23</v>
      </c>
      <c r="G11" s="5" t="s">
        <v>24</v>
      </c>
      <c r="H11" s="5" t="s">
        <v>25</v>
      </c>
      <c r="I11" s="7">
        <v>44013</v>
      </c>
      <c r="J11" s="7">
        <v>44127.484074074098</v>
      </c>
      <c r="K11" s="7">
        <v>44124</v>
      </c>
      <c r="L11" s="7">
        <v>45031</v>
      </c>
      <c r="M11" s="7"/>
      <c r="N11" s="7"/>
      <c r="O11" s="8">
        <v>6300000</v>
      </c>
      <c r="P11" s="5" t="s">
        <v>26</v>
      </c>
      <c r="Q11" s="5" t="s">
        <v>88</v>
      </c>
      <c r="R11" s="5" t="s">
        <v>89</v>
      </c>
      <c r="S11" s="5" t="s">
        <v>90</v>
      </c>
      <c r="T11" s="11"/>
    </row>
    <row r="12" spans="1:24">
      <c r="A12" s="10">
        <v>1</v>
      </c>
      <c r="B12" s="4" t="s">
        <v>84</v>
      </c>
      <c r="C12" s="4" t="s">
        <v>85</v>
      </c>
      <c r="D12" s="4" t="s">
        <v>86</v>
      </c>
      <c r="E12" s="5" t="s">
        <v>91</v>
      </c>
      <c r="F12" s="5" t="s">
        <v>23</v>
      </c>
      <c r="G12" s="5" t="s">
        <v>24</v>
      </c>
      <c r="H12" s="5" t="s">
        <v>25</v>
      </c>
      <c r="I12" s="7">
        <v>44013</v>
      </c>
      <c r="J12" s="7">
        <v>44088.500462962998</v>
      </c>
      <c r="K12" s="7">
        <v>44075</v>
      </c>
      <c r="L12" s="7">
        <v>45366</v>
      </c>
      <c r="M12" s="7"/>
      <c r="N12" s="7"/>
      <c r="O12" s="8">
        <v>4950000</v>
      </c>
      <c r="P12" s="5" t="s">
        <v>26</v>
      </c>
      <c r="Q12" s="5" t="s">
        <v>92</v>
      </c>
      <c r="R12" s="5"/>
      <c r="S12" s="5" t="s">
        <v>93</v>
      </c>
      <c r="T12" s="11"/>
      <c r="U12" s="4"/>
      <c r="V12" s="4"/>
      <c r="W12" s="4"/>
      <c r="X12" s="4"/>
    </row>
    <row r="13" spans="1:24" s="4" customFormat="1">
      <c r="A13" s="10">
        <v>1</v>
      </c>
      <c r="B13" s="10" t="s">
        <v>94</v>
      </c>
      <c r="C13" s="10" t="s">
        <v>95</v>
      </c>
      <c r="D13" s="10" t="s">
        <v>96</v>
      </c>
      <c r="E13" s="14" t="s">
        <v>97</v>
      </c>
      <c r="F13" s="14" t="s">
        <v>23</v>
      </c>
      <c r="G13" s="14" t="s">
        <v>24</v>
      </c>
      <c r="H13" s="14" t="s">
        <v>25</v>
      </c>
      <c r="I13" s="18">
        <v>43815</v>
      </c>
      <c r="J13" s="15">
        <v>43886.4448611111</v>
      </c>
      <c r="K13" s="15">
        <v>43879</v>
      </c>
      <c r="L13" s="15">
        <v>44377</v>
      </c>
      <c r="M13" s="15"/>
      <c r="N13" s="15"/>
      <c r="O13" s="16">
        <v>550000</v>
      </c>
      <c r="P13" s="14" t="s">
        <v>26</v>
      </c>
      <c r="Q13" s="14" t="s">
        <v>98</v>
      </c>
      <c r="R13" s="14" t="s">
        <v>99</v>
      </c>
      <c r="S13" s="14" t="s">
        <v>100</v>
      </c>
      <c r="T13" s="20" t="s">
        <v>101</v>
      </c>
      <c r="U13" s="10"/>
      <c r="V13" s="10"/>
      <c r="W13" s="10"/>
      <c r="X13" s="10"/>
    </row>
    <row r="14" spans="1:24" ht="14.25">
      <c r="A14" s="10">
        <v>1</v>
      </c>
      <c r="B14" s="10" t="s">
        <v>19</v>
      </c>
      <c r="C14" s="10" t="s">
        <v>102</v>
      </c>
      <c r="D14" s="10" t="s">
        <v>103</v>
      </c>
      <c r="E14" s="14" t="s">
        <v>104</v>
      </c>
      <c r="F14" s="14" t="s">
        <v>23</v>
      </c>
      <c r="G14" s="14" t="s">
        <v>24</v>
      </c>
      <c r="H14" s="14" t="s">
        <v>25</v>
      </c>
      <c r="I14" s="21">
        <v>43815</v>
      </c>
      <c r="J14" s="15">
        <v>44292.331701388903</v>
      </c>
      <c r="K14" s="15">
        <v>44287</v>
      </c>
      <c r="L14" s="15">
        <v>44651</v>
      </c>
      <c r="M14" s="15"/>
      <c r="N14" s="15"/>
      <c r="O14" s="16">
        <v>500000</v>
      </c>
      <c r="P14" s="14" t="s">
        <v>26</v>
      </c>
      <c r="Q14" s="14" t="s">
        <v>105</v>
      </c>
      <c r="S14" s="14" t="s">
        <v>106</v>
      </c>
      <c r="T14" s="22" t="s">
        <v>107</v>
      </c>
    </row>
    <row r="15" spans="1:24" ht="15">
      <c r="A15" s="10">
        <v>1</v>
      </c>
      <c r="B15" s="4" t="s">
        <v>19</v>
      </c>
      <c r="C15" s="4" t="s">
        <v>102</v>
      </c>
      <c r="D15" s="4" t="s">
        <v>103</v>
      </c>
      <c r="E15" s="5" t="s">
        <v>108</v>
      </c>
      <c r="F15" s="5" t="s">
        <v>23</v>
      </c>
      <c r="G15" s="5" t="s">
        <v>24</v>
      </c>
      <c r="H15" s="5" t="s">
        <v>25</v>
      </c>
      <c r="I15" s="6">
        <v>43815</v>
      </c>
      <c r="J15" s="7">
        <v>43927.630682870396</v>
      </c>
      <c r="K15" s="7">
        <v>43922</v>
      </c>
      <c r="L15" s="7">
        <v>44377</v>
      </c>
      <c r="M15" s="7"/>
      <c r="N15" s="7"/>
      <c r="O15" s="8">
        <v>1400000</v>
      </c>
      <c r="P15" s="5" t="s">
        <v>26</v>
      </c>
      <c r="Q15" s="5" t="s">
        <v>109</v>
      </c>
      <c r="R15" s="5" t="s">
        <v>110</v>
      </c>
      <c r="S15" s="5" t="s">
        <v>111</v>
      </c>
      <c r="T15" s="9" t="s">
        <v>112</v>
      </c>
      <c r="U15" s="4"/>
      <c r="V15" s="4"/>
      <c r="W15" s="4"/>
      <c r="X15" s="4"/>
    </row>
    <row r="16" spans="1:24">
      <c r="A16" s="10">
        <v>1</v>
      </c>
      <c r="B16" s="4" t="s">
        <v>44</v>
      </c>
      <c r="C16" s="4" t="s">
        <v>113</v>
      </c>
      <c r="D16" s="4" t="s">
        <v>114</v>
      </c>
      <c r="E16" s="5" t="s">
        <v>115</v>
      </c>
      <c r="F16" s="5" t="s">
        <v>23</v>
      </c>
      <c r="G16" s="5" t="s">
        <v>24</v>
      </c>
      <c r="H16" s="5" t="s">
        <v>25</v>
      </c>
      <c r="I16" s="6">
        <v>43815</v>
      </c>
      <c r="J16" s="7">
        <v>43886.444849537002</v>
      </c>
      <c r="K16" s="7">
        <v>43879</v>
      </c>
      <c r="L16" s="7">
        <v>44196</v>
      </c>
      <c r="M16" s="7">
        <v>44333</v>
      </c>
      <c r="N16" s="23" t="s">
        <v>116</v>
      </c>
      <c r="O16" s="24">
        <v>177452.05</v>
      </c>
      <c r="P16" s="5" t="s">
        <v>26</v>
      </c>
      <c r="Q16" s="5" t="s">
        <v>117</v>
      </c>
      <c r="R16" s="5" t="s">
        <v>118</v>
      </c>
      <c r="S16" s="5" t="s">
        <v>119</v>
      </c>
      <c r="T16" s="11" t="s">
        <v>120</v>
      </c>
      <c r="U16" s="4"/>
      <c r="V16" s="4"/>
      <c r="W16" s="4"/>
      <c r="X16" s="4"/>
    </row>
    <row r="17" spans="1:24" s="4" customFormat="1" ht="15">
      <c r="A17" s="10">
        <v>1</v>
      </c>
      <c r="B17" s="10" t="s">
        <v>44</v>
      </c>
      <c r="C17" s="10" t="s">
        <v>121</v>
      </c>
      <c r="D17" s="10" t="s">
        <v>122</v>
      </c>
      <c r="E17" s="14" t="s">
        <v>123</v>
      </c>
      <c r="F17" s="14" t="s">
        <v>23</v>
      </c>
      <c r="G17" s="14" t="s">
        <v>24</v>
      </c>
      <c r="H17" s="14" t="s">
        <v>25</v>
      </c>
      <c r="I17" s="21">
        <v>43815</v>
      </c>
      <c r="J17" s="15">
        <v>44181.457465277803</v>
      </c>
      <c r="K17" s="15">
        <v>44175</v>
      </c>
      <c r="L17" s="15">
        <v>44834</v>
      </c>
      <c r="M17" s="15"/>
      <c r="N17" s="15"/>
      <c r="O17" s="16">
        <v>600000</v>
      </c>
      <c r="P17" s="14" t="s">
        <v>26</v>
      </c>
      <c r="Q17" s="14" t="s">
        <v>124</v>
      </c>
      <c r="R17" s="14" t="s">
        <v>125</v>
      </c>
      <c r="S17" s="14" t="s">
        <v>126</v>
      </c>
      <c r="T17" s="19" t="s">
        <v>127</v>
      </c>
      <c r="U17" s="10"/>
      <c r="V17" s="10"/>
      <c r="W17" s="10"/>
      <c r="X17" s="10"/>
    </row>
    <row r="18" spans="1:24">
      <c r="A18" s="10">
        <v>1</v>
      </c>
      <c r="B18" s="4" t="s">
        <v>94</v>
      </c>
      <c r="C18" s="4" t="s">
        <v>128</v>
      </c>
      <c r="D18" s="4" t="s">
        <v>129</v>
      </c>
      <c r="E18" s="5" t="s">
        <v>130</v>
      </c>
      <c r="F18" s="5" t="s">
        <v>23</v>
      </c>
      <c r="G18" s="5" t="s">
        <v>24</v>
      </c>
      <c r="H18" s="5" t="s">
        <v>25</v>
      </c>
      <c r="I18" s="6">
        <v>43815</v>
      </c>
      <c r="J18" s="7">
        <v>43867.651932870402</v>
      </c>
      <c r="K18" s="7">
        <v>43865</v>
      </c>
      <c r="L18" s="7">
        <v>44540</v>
      </c>
      <c r="M18" s="7"/>
      <c r="N18" s="7"/>
      <c r="O18" s="8">
        <v>550000</v>
      </c>
      <c r="P18" s="5" t="s">
        <v>26</v>
      </c>
      <c r="Q18" s="5" t="s">
        <v>131</v>
      </c>
      <c r="R18" s="5" t="s">
        <v>132</v>
      </c>
      <c r="S18" s="5" t="s">
        <v>133</v>
      </c>
      <c r="T18" s="25" t="s">
        <v>134</v>
      </c>
      <c r="U18" s="4"/>
      <c r="V18" s="4"/>
      <c r="W18" s="4"/>
      <c r="X18" s="4"/>
    </row>
    <row r="19" spans="1:24" s="4" customFormat="1" ht="15">
      <c r="A19" s="10">
        <v>1</v>
      </c>
      <c r="B19" s="10" t="s">
        <v>84</v>
      </c>
      <c r="C19" s="10" t="s">
        <v>135</v>
      </c>
      <c r="D19" s="10" t="s">
        <v>136</v>
      </c>
      <c r="E19" s="14" t="s">
        <v>137</v>
      </c>
      <c r="F19" s="14" t="s">
        <v>23</v>
      </c>
      <c r="G19" s="14" t="s">
        <v>24</v>
      </c>
      <c r="H19" s="14" t="s">
        <v>25</v>
      </c>
      <c r="I19" s="18">
        <v>43815</v>
      </c>
      <c r="J19" s="15">
        <v>43866.867268518501</v>
      </c>
      <c r="K19" s="15">
        <v>43854</v>
      </c>
      <c r="L19" s="15">
        <v>44377</v>
      </c>
      <c r="M19" s="15"/>
      <c r="N19" s="15"/>
      <c r="O19" s="16">
        <v>880000</v>
      </c>
      <c r="P19" s="14" t="s">
        <v>26</v>
      </c>
      <c r="Q19" s="14" t="s">
        <v>138</v>
      </c>
      <c r="R19" s="14" t="s">
        <v>139</v>
      </c>
      <c r="S19" s="14" t="s">
        <v>140</v>
      </c>
      <c r="T19" s="9" t="s">
        <v>141</v>
      </c>
      <c r="U19" s="10"/>
      <c r="V19" s="10"/>
      <c r="W19" s="10"/>
      <c r="X19" s="10"/>
    </row>
    <row r="20" spans="1:24">
      <c r="A20" s="10">
        <v>1</v>
      </c>
      <c r="B20" s="4" t="s">
        <v>94</v>
      </c>
      <c r="C20" s="4" t="s">
        <v>142</v>
      </c>
      <c r="D20" s="4" t="s">
        <v>143</v>
      </c>
      <c r="E20" s="5" t="s">
        <v>144</v>
      </c>
      <c r="F20" s="5" t="s">
        <v>23</v>
      </c>
      <c r="G20" s="5" t="s">
        <v>24</v>
      </c>
      <c r="H20" s="5" t="s">
        <v>25</v>
      </c>
      <c r="I20" s="6">
        <v>43815</v>
      </c>
      <c r="J20" s="7">
        <v>44018.688773148097</v>
      </c>
      <c r="K20" s="7">
        <v>43998</v>
      </c>
      <c r="L20" s="7">
        <v>44204</v>
      </c>
      <c r="M20" s="7">
        <v>44209</v>
      </c>
      <c r="N20" s="7">
        <v>44530</v>
      </c>
      <c r="O20" s="26">
        <v>110000</v>
      </c>
      <c r="P20" s="5" t="s">
        <v>26</v>
      </c>
      <c r="Q20" s="5" t="s">
        <v>145</v>
      </c>
      <c r="R20" s="5"/>
      <c r="S20" s="5" t="s">
        <v>146</v>
      </c>
      <c r="T20" s="11" t="s">
        <v>147</v>
      </c>
      <c r="U20" s="4"/>
      <c r="V20" s="4"/>
      <c r="W20" s="4"/>
      <c r="X20" s="4"/>
    </row>
    <row r="21" spans="1:24">
      <c r="A21" s="10">
        <v>1</v>
      </c>
      <c r="B21" s="10" t="s">
        <v>19</v>
      </c>
      <c r="C21" s="10" t="s">
        <v>148</v>
      </c>
      <c r="D21" s="10" t="s">
        <v>149</v>
      </c>
      <c r="E21" s="14" t="s">
        <v>150</v>
      </c>
      <c r="F21" s="14" t="s">
        <v>23</v>
      </c>
      <c r="G21" s="14" t="s">
        <v>24</v>
      </c>
      <c r="H21" s="14" t="s">
        <v>25</v>
      </c>
      <c r="I21" s="21">
        <v>43818</v>
      </c>
      <c r="J21" s="15">
        <v>44328.411701388897</v>
      </c>
      <c r="K21" s="15">
        <v>44323</v>
      </c>
      <c r="L21" s="15">
        <v>44651</v>
      </c>
      <c r="M21" s="15"/>
      <c r="N21" s="15"/>
      <c r="O21" s="16">
        <v>60000</v>
      </c>
      <c r="P21" s="14" t="s">
        <v>26</v>
      </c>
      <c r="Q21" s="14" t="s">
        <v>151</v>
      </c>
      <c r="R21" s="14" t="s">
        <v>152</v>
      </c>
      <c r="S21" s="14" t="s">
        <v>153</v>
      </c>
      <c r="T21" s="17" t="s">
        <v>154</v>
      </c>
    </row>
    <row r="22" spans="1:24" ht="15">
      <c r="A22" s="10">
        <v>1</v>
      </c>
      <c r="B22" s="10" t="s">
        <v>19</v>
      </c>
      <c r="C22" s="10" t="s">
        <v>148</v>
      </c>
      <c r="D22" s="10" t="s">
        <v>149</v>
      </c>
      <c r="E22" s="14" t="s">
        <v>155</v>
      </c>
      <c r="F22" s="14" t="s">
        <v>23</v>
      </c>
      <c r="G22" s="14" t="s">
        <v>24</v>
      </c>
      <c r="H22" s="14" t="s">
        <v>25</v>
      </c>
      <c r="I22" s="18">
        <v>43815</v>
      </c>
      <c r="J22" s="15">
        <v>44067.6791435185</v>
      </c>
      <c r="K22" s="15">
        <v>44053</v>
      </c>
      <c r="L22" s="15">
        <v>45107</v>
      </c>
      <c r="M22" s="15"/>
      <c r="N22" s="15"/>
      <c r="O22" s="16">
        <v>30000</v>
      </c>
      <c r="P22" s="14" t="s">
        <v>26</v>
      </c>
      <c r="Q22" s="14" t="s">
        <v>151</v>
      </c>
      <c r="R22" s="14" t="s">
        <v>156</v>
      </c>
      <c r="S22" s="14" t="s">
        <v>157</v>
      </c>
      <c r="T22" s="19" t="s">
        <v>158</v>
      </c>
    </row>
    <row r="23" spans="1:24" ht="15">
      <c r="A23" s="10">
        <v>1</v>
      </c>
      <c r="B23" s="10" t="s">
        <v>19</v>
      </c>
      <c r="C23" s="10" t="s">
        <v>148</v>
      </c>
      <c r="D23" s="10" t="s">
        <v>149</v>
      </c>
      <c r="E23" s="14" t="s">
        <v>159</v>
      </c>
      <c r="F23" s="14" t="s">
        <v>23</v>
      </c>
      <c r="G23" s="14" t="s">
        <v>24</v>
      </c>
      <c r="H23" s="14" t="s">
        <v>25</v>
      </c>
      <c r="I23" s="18">
        <v>43815</v>
      </c>
      <c r="J23" s="15">
        <v>43950.390972222202</v>
      </c>
      <c r="K23" s="15">
        <v>43944</v>
      </c>
      <c r="L23" s="15">
        <v>44377</v>
      </c>
      <c r="M23" s="15"/>
      <c r="N23" s="15"/>
      <c r="O23" s="16">
        <v>30000</v>
      </c>
      <c r="P23" s="14" t="s">
        <v>26</v>
      </c>
      <c r="Q23" s="14" t="s">
        <v>151</v>
      </c>
      <c r="R23" s="14" t="s">
        <v>160</v>
      </c>
      <c r="S23" s="14" t="s">
        <v>161</v>
      </c>
      <c r="T23" s="9" t="s">
        <v>162</v>
      </c>
    </row>
    <row r="24" spans="1:24" s="4" customFormat="1" ht="15">
      <c r="A24" s="10">
        <v>1</v>
      </c>
      <c r="B24" s="10" t="s">
        <v>19</v>
      </c>
      <c r="C24" s="10" t="s">
        <v>148</v>
      </c>
      <c r="D24" s="10" t="s">
        <v>149</v>
      </c>
      <c r="E24" s="14" t="s">
        <v>163</v>
      </c>
      <c r="F24" s="14" t="s">
        <v>23</v>
      </c>
      <c r="G24" s="14" t="s">
        <v>24</v>
      </c>
      <c r="H24" s="14" t="s">
        <v>25</v>
      </c>
      <c r="I24" s="18">
        <v>43815</v>
      </c>
      <c r="J24" s="15">
        <v>43950.390972222202</v>
      </c>
      <c r="K24" s="15">
        <v>43944</v>
      </c>
      <c r="L24" s="15">
        <v>44377</v>
      </c>
      <c r="M24" s="15"/>
      <c r="N24" s="15"/>
      <c r="O24" s="16">
        <v>250000</v>
      </c>
      <c r="P24" s="14" t="s">
        <v>26</v>
      </c>
      <c r="Q24" s="14" t="s">
        <v>151</v>
      </c>
      <c r="R24" s="14" t="s">
        <v>164</v>
      </c>
      <c r="S24" s="14" t="s">
        <v>161</v>
      </c>
      <c r="T24" s="9" t="s">
        <v>165</v>
      </c>
      <c r="U24" s="10"/>
      <c r="V24" s="10"/>
      <c r="W24" s="10"/>
      <c r="X24" s="10"/>
    </row>
    <row r="25" spans="1:24" s="4" customFormat="1">
      <c r="A25" s="10">
        <v>1</v>
      </c>
      <c r="B25" s="10" t="s">
        <v>19</v>
      </c>
      <c r="C25" s="10" t="s">
        <v>148</v>
      </c>
      <c r="D25" s="10" t="s">
        <v>149</v>
      </c>
      <c r="E25" s="14" t="s">
        <v>166</v>
      </c>
      <c r="F25" s="14" t="s">
        <v>23</v>
      </c>
      <c r="G25" s="14" t="s">
        <v>24</v>
      </c>
      <c r="H25" s="14" t="s">
        <v>25</v>
      </c>
      <c r="I25" s="18">
        <v>43815</v>
      </c>
      <c r="J25" s="15">
        <v>43927.6306944444</v>
      </c>
      <c r="K25" s="15">
        <v>43922</v>
      </c>
      <c r="L25" s="15">
        <v>44287</v>
      </c>
      <c r="M25" s="15"/>
      <c r="N25" s="15"/>
      <c r="O25" s="16">
        <v>33000</v>
      </c>
      <c r="P25" s="14" t="s">
        <v>26</v>
      </c>
      <c r="Q25" s="14" t="s">
        <v>167</v>
      </c>
      <c r="R25" s="14"/>
      <c r="S25" s="14" t="s">
        <v>168</v>
      </c>
      <c r="T25" s="17" t="s">
        <v>169</v>
      </c>
      <c r="U25" s="10"/>
      <c r="V25" s="10"/>
      <c r="W25" s="10"/>
      <c r="X25" s="10"/>
    </row>
    <row r="26" spans="1:24">
      <c r="A26" s="10">
        <v>1</v>
      </c>
      <c r="B26" s="4" t="s">
        <v>19</v>
      </c>
      <c r="C26" s="4" t="s">
        <v>170</v>
      </c>
      <c r="D26" s="4" t="s">
        <v>171</v>
      </c>
      <c r="E26" s="5" t="s">
        <v>172</v>
      </c>
      <c r="F26" s="5" t="s">
        <v>23</v>
      </c>
      <c r="G26" s="5" t="s">
        <v>24</v>
      </c>
      <c r="H26" s="5" t="s">
        <v>25</v>
      </c>
      <c r="I26" s="6">
        <v>43815</v>
      </c>
      <c r="J26" s="7">
        <v>43976.572650463</v>
      </c>
      <c r="K26" s="7">
        <v>43971</v>
      </c>
      <c r="L26" s="7">
        <v>44286</v>
      </c>
      <c r="M26" s="7"/>
      <c r="N26" s="7"/>
      <c r="O26" s="8">
        <v>154000</v>
      </c>
      <c r="P26" s="5" t="s">
        <v>26</v>
      </c>
      <c r="Q26" s="5" t="s">
        <v>173</v>
      </c>
      <c r="R26" s="5" t="s">
        <v>174</v>
      </c>
      <c r="S26" s="5" t="s">
        <v>175</v>
      </c>
      <c r="T26" s="11" t="s">
        <v>176</v>
      </c>
      <c r="U26" s="4"/>
      <c r="V26" s="4"/>
      <c r="W26" s="4"/>
      <c r="X26" s="4"/>
    </row>
    <row r="27" spans="1:24" s="4" customFormat="1" ht="15">
      <c r="A27" s="10">
        <v>1</v>
      </c>
      <c r="B27" s="10" t="s">
        <v>19</v>
      </c>
      <c r="C27" s="10" t="s">
        <v>170</v>
      </c>
      <c r="D27" s="10" t="s">
        <v>171</v>
      </c>
      <c r="E27" s="14" t="s">
        <v>177</v>
      </c>
      <c r="F27" s="14" t="s">
        <v>23</v>
      </c>
      <c r="G27" s="14" t="s">
        <v>24</v>
      </c>
      <c r="H27" s="14" t="s">
        <v>25</v>
      </c>
      <c r="I27" s="18">
        <v>43815</v>
      </c>
      <c r="J27" s="15">
        <v>43958.800833333298</v>
      </c>
      <c r="K27" s="15">
        <v>43952</v>
      </c>
      <c r="L27" s="15">
        <v>44377</v>
      </c>
      <c r="M27" s="15"/>
      <c r="N27" s="15"/>
      <c r="O27" s="16">
        <v>495000</v>
      </c>
      <c r="P27" s="14" t="s">
        <v>26</v>
      </c>
      <c r="Q27" s="14" t="s">
        <v>178</v>
      </c>
      <c r="R27" s="14"/>
      <c r="S27" s="14" t="s">
        <v>179</v>
      </c>
      <c r="T27" s="19" t="s">
        <v>180</v>
      </c>
      <c r="U27" s="10"/>
      <c r="V27" s="10"/>
      <c r="W27" s="10"/>
      <c r="X27" s="10"/>
    </row>
    <row r="28" spans="1:24" s="4" customFormat="1">
      <c r="A28" s="10">
        <v>1</v>
      </c>
      <c r="B28" s="4" t="s">
        <v>19</v>
      </c>
      <c r="C28" s="4" t="s">
        <v>170</v>
      </c>
      <c r="D28" s="4" t="s">
        <v>171</v>
      </c>
      <c r="E28" s="5" t="s">
        <v>181</v>
      </c>
      <c r="F28" s="5" t="s">
        <v>23</v>
      </c>
      <c r="G28" s="5" t="s">
        <v>24</v>
      </c>
      <c r="H28" s="5" t="s">
        <v>25</v>
      </c>
      <c r="I28" s="6">
        <v>43818</v>
      </c>
      <c r="J28" s="7">
        <v>43866.815648148098</v>
      </c>
      <c r="K28" s="7">
        <v>43818</v>
      </c>
      <c r="L28" s="7">
        <v>44561</v>
      </c>
      <c r="M28" s="7"/>
      <c r="N28" s="7"/>
      <c r="O28" s="8">
        <v>550000</v>
      </c>
      <c r="P28" s="5" t="s">
        <v>26</v>
      </c>
      <c r="Q28" s="5" t="s">
        <v>182</v>
      </c>
      <c r="R28" s="5" t="s">
        <v>183</v>
      </c>
      <c r="S28" s="5" t="s">
        <v>36</v>
      </c>
      <c r="T28" s="11" t="s">
        <v>184</v>
      </c>
    </row>
    <row r="29" spans="1:24" ht="15">
      <c r="A29" s="10">
        <v>1</v>
      </c>
      <c r="B29" s="4" t="s">
        <v>94</v>
      </c>
      <c r="C29" s="4" t="s">
        <v>185</v>
      </c>
      <c r="D29" s="4" t="s">
        <v>186</v>
      </c>
      <c r="E29" s="5" t="s">
        <v>187</v>
      </c>
      <c r="F29" s="5" t="s">
        <v>23</v>
      </c>
      <c r="G29" s="5" t="s">
        <v>24</v>
      </c>
      <c r="H29" s="5" t="s">
        <v>25</v>
      </c>
      <c r="I29" s="6">
        <v>43815</v>
      </c>
      <c r="J29" s="7">
        <v>43927.630682870396</v>
      </c>
      <c r="K29" s="7">
        <v>43922</v>
      </c>
      <c r="L29" s="7">
        <v>44377</v>
      </c>
      <c r="M29" s="7"/>
      <c r="N29" s="7"/>
      <c r="O29" s="8">
        <v>495000</v>
      </c>
      <c r="P29" s="5" t="s">
        <v>26</v>
      </c>
      <c r="Q29" s="5" t="s">
        <v>188</v>
      </c>
      <c r="R29" s="5" t="s">
        <v>189</v>
      </c>
      <c r="S29" s="5" t="s">
        <v>190</v>
      </c>
      <c r="T29" s="19" t="s">
        <v>191</v>
      </c>
      <c r="U29" s="4"/>
      <c r="V29" s="4"/>
      <c r="W29" s="4"/>
      <c r="X29" s="4"/>
    </row>
    <row r="30" spans="1:24" s="4" customFormat="1" ht="15">
      <c r="A30" s="10">
        <v>1</v>
      </c>
      <c r="B30" s="10" t="s">
        <v>94</v>
      </c>
      <c r="C30" s="10" t="s">
        <v>192</v>
      </c>
      <c r="D30" s="10" t="s">
        <v>193</v>
      </c>
      <c r="E30" s="14" t="s">
        <v>194</v>
      </c>
      <c r="F30" s="14" t="s">
        <v>23</v>
      </c>
      <c r="G30" s="14" t="s">
        <v>24</v>
      </c>
      <c r="H30" s="14" t="s">
        <v>25</v>
      </c>
      <c r="I30" s="18">
        <v>43815</v>
      </c>
      <c r="J30" s="15">
        <v>44028.521076388897</v>
      </c>
      <c r="K30" s="15">
        <v>44015</v>
      </c>
      <c r="L30" s="15">
        <v>44377</v>
      </c>
      <c r="M30" s="15"/>
      <c r="N30" s="15"/>
      <c r="O30" s="16">
        <v>1650000</v>
      </c>
      <c r="P30" s="27"/>
      <c r="Q30" s="14" t="s">
        <v>195</v>
      </c>
      <c r="R30" s="14"/>
      <c r="S30" s="14" t="s">
        <v>196</v>
      </c>
      <c r="T30" s="9" t="s">
        <v>197</v>
      </c>
      <c r="U30" s="10"/>
      <c r="V30" s="10"/>
      <c r="W30" s="10"/>
      <c r="X30" s="10"/>
    </row>
    <row r="31" spans="1:24" s="4" customFormat="1">
      <c r="A31" s="10">
        <v>1</v>
      </c>
      <c r="B31" s="10" t="s">
        <v>19</v>
      </c>
      <c r="C31" s="10" t="s">
        <v>198</v>
      </c>
      <c r="D31" s="10" t="s">
        <v>199</v>
      </c>
      <c r="E31" s="14" t="s">
        <v>200</v>
      </c>
      <c r="F31" s="14" t="s">
        <v>23</v>
      </c>
      <c r="G31" s="14" t="s">
        <v>24</v>
      </c>
      <c r="H31" s="14" t="s">
        <v>25</v>
      </c>
      <c r="I31" s="21">
        <v>44013</v>
      </c>
      <c r="J31" s="15">
        <v>44260.4367361111</v>
      </c>
      <c r="K31" s="15">
        <v>44112</v>
      </c>
      <c r="L31" s="15">
        <v>44930</v>
      </c>
      <c r="M31" s="15"/>
      <c r="N31" s="15"/>
      <c r="O31" s="16">
        <v>8500000</v>
      </c>
      <c r="P31" s="14" t="s">
        <v>26</v>
      </c>
      <c r="Q31" s="14" t="s">
        <v>201</v>
      </c>
      <c r="R31" s="14" t="s">
        <v>202</v>
      </c>
      <c r="S31" s="14" t="s">
        <v>203</v>
      </c>
      <c r="T31" s="17"/>
      <c r="U31" s="10"/>
      <c r="V31" s="10"/>
      <c r="W31" s="10"/>
      <c r="X31" s="10"/>
    </row>
    <row r="32" spans="1:24" s="4" customFormat="1" ht="15">
      <c r="A32" s="10">
        <v>1</v>
      </c>
      <c r="B32" s="4" t="s">
        <v>19</v>
      </c>
      <c r="C32" s="4" t="s">
        <v>198</v>
      </c>
      <c r="D32" s="4" t="s">
        <v>199</v>
      </c>
      <c r="E32" s="5" t="s">
        <v>204</v>
      </c>
      <c r="F32" s="5" t="s">
        <v>23</v>
      </c>
      <c r="G32" s="5" t="s">
        <v>24</v>
      </c>
      <c r="H32" s="5" t="s">
        <v>25</v>
      </c>
      <c r="I32" s="7">
        <v>44013</v>
      </c>
      <c r="J32" s="7">
        <v>44127.4840625</v>
      </c>
      <c r="K32" s="7">
        <v>44112</v>
      </c>
      <c r="L32" s="7">
        <v>44930</v>
      </c>
      <c r="M32" s="7"/>
      <c r="N32" s="7"/>
      <c r="O32" s="8">
        <v>10000000</v>
      </c>
      <c r="P32" s="5" t="s">
        <v>26</v>
      </c>
      <c r="Q32" s="5" t="s">
        <v>201</v>
      </c>
      <c r="R32" s="5" t="s">
        <v>205</v>
      </c>
      <c r="S32" s="5" t="s">
        <v>206</v>
      </c>
      <c r="T32" s="9" t="s">
        <v>207</v>
      </c>
    </row>
    <row r="33" spans="1:24" s="4" customFormat="1" ht="15">
      <c r="A33" s="10">
        <v>1</v>
      </c>
      <c r="B33" s="10" t="s">
        <v>84</v>
      </c>
      <c r="C33" s="10" t="s">
        <v>208</v>
      </c>
      <c r="D33" s="10" t="s">
        <v>209</v>
      </c>
      <c r="E33" s="14" t="s">
        <v>210</v>
      </c>
      <c r="F33" s="14" t="s">
        <v>23</v>
      </c>
      <c r="G33" s="14" t="s">
        <v>24</v>
      </c>
      <c r="H33" s="14" t="s">
        <v>25</v>
      </c>
      <c r="I33" s="15">
        <v>44013</v>
      </c>
      <c r="J33" s="15">
        <v>44090.544537037</v>
      </c>
      <c r="K33" s="15">
        <v>44084</v>
      </c>
      <c r="L33" s="15">
        <v>45030</v>
      </c>
      <c r="M33" s="15"/>
      <c r="N33" s="15"/>
      <c r="O33" s="16">
        <v>3200000</v>
      </c>
      <c r="P33" s="14" t="s">
        <v>26</v>
      </c>
      <c r="Q33" s="14" t="s">
        <v>211</v>
      </c>
      <c r="R33" s="14" t="s">
        <v>212</v>
      </c>
      <c r="S33" s="14" t="s">
        <v>213</v>
      </c>
      <c r="T33" s="9" t="s">
        <v>214</v>
      </c>
      <c r="U33" s="10"/>
      <c r="V33" s="10"/>
      <c r="W33" s="10"/>
      <c r="X33" s="10"/>
    </row>
    <row r="34" spans="1:24" ht="15">
      <c r="A34" s="10">
        <v>1</v>
      </c>
      <c r="B34" s="4" t="s">
        <v>84</v>
      </c>
      <c r="C34" s="4" t="s">
        <v>215</v>
      </c>
      <c r="D34" s="4" t="s">
        <v>216</v>
      </c>
      <c r="E34" s="5" t="s">
        <v>217</v>
      </c>
      <c r="F34" s="5" t="s">
        <v>23</v>
      </c>
      <c r="G34" s="5" t="s">
        <v>24</v>
      </c>
      <c r="H34" s="5" t="s">
        <v>25</v>
      </c>
      <c r="I34" s="6">
        <v>43815</v>
      </c>
      <c r="J34" s="7">
        <v>43866.867256944402</v>
      </c>
      <c r="K34" s="7">
        <v>43860</v>
      </c>
      <c r="L34" s="7">
        <v>44377</v>
      </c>
      <c r="M34" s="7"/>
      <c r="N34" s="7"/>
      <c r="O34" s="8">
        <v>20000</v>
      </c>
      <c r="P34" s="5" t="s">
        <v>26</v>
      </c>
      <c r="Q34" s="5" t="s">
        <v>218</v>
      </c>
      <c r="R34" s="28" t="s">
        <v>63</v>
      </c>
      <c r="S34" s="5" t="s">
        <v>219</v>
      </c>
      <c r="T34" s="20" t="s">
        <v>220</v>
      </c>
      <c r="U34" s="4"/>
      <c r="V34" s="4"/>
      <c r="W34" s="4"/>
      <c r="X34" s="4"/>
    </row>
    <row r="35" spans="1:24" s="4" customFormat="1">
      <c r="A35" s="10">
        <v>1</v>
      </c>
      <c r="B35" s="10" t="s">
        <v>19</v>
      </c>
      <c r="C35" s="10" t="s">
        <v>221</v>
      </c>
      <c r="D35" s="10" t="s">
        <v>222</v>
      </c>
      <c r="E35" s="14" t="s">
        <v>223</v>
      </c>
      <c r="F35" s="14" t="s">
        <v>23</v>
      </c>
      <c r="G35" s="14" t="s">
        <v>24</v>
      </c>
      <c r="H35" s="14" t="s">
        <v>25</v>
      </c>
      <c r="I35" s="21">
        <v>44005</v>
      </c>
      <c r="J35" s="15">
        <v>44293.425069444398</v>
      </c>
      <c r="K35" s="15">
        <v>44292</v>
      </c>
      <c r="L35" s="15">
        <v>44910</v>
      </c>
      <c r="M35" s="15"/>
      <c r="N35" s="15"/>
      <c r="O35" s="16">
        <v>25000000</v>
      </c>
      <c r="P35" s="14" t="s">
        <v>26</v>
      </c>
      <c r="Q35" s="14" t="s">
        <v>224</v>
      </c>
      <c r="R35" s="14" t="s">
        <v>225</v>
      </c>
      <c r="S35" s="14" t="s">
        <v>226</v>
      </c>
      <c r="T35" s="17"/>
      <c r="U35" s="10"/>
      <c r="V35" s="10"/>
      <c r="W35" s="10"/>
      <c r="X35" s="10"/>
    </row>
    <row r="36" spans="1:24" s="4" customFormat="1">
      <c r="A36" s="10">
        <v>1</v>
      </c>
      <c r="B36" s="10" t="s">
        <v>19</v>
      </c>
      <c r="C36" s="10" t="s">
        <v>221</v>
      </c>
      <c r="D36" s="10" t="s">
        <v>222</v>
      </c>
      <c r="E36" s="14" t="s">
        <v>227</v>
      </c>
      <c r="F36" s="14" t="s">
        <v>23</v>
      </c>
      <c r="G36" s="14" t="s">
        <v>24</v>
      </c>
      <c r="H36" s="14" t="s">
        <v>25</v>
      </c>
      <c r="I36" s="21">
        <v>43832</v>
      </c>
      <c r="J36" s="15">
        <v>44221.453055555598</v>
      </c>
      <c r="K36" s="15">
        <v>44211</v>
      </c>
      <c r="L36" s="15">
        <v>46091</v>
      </c>
      <c r="M36" s="15"/>
      <c r="N36" s="15"/>
      <c r="O36" s="16">
        <v>5000000</v>
      </c>
      <c r="P36" s="14" t="s">
        <v>26</v>
      </c>
      <c r="Q36" s="14" t="s">
        <v>228</v>
      </c>
      <c r="R36" s="14" t="s">
        <v>229</v>
      </c>
      <c r="S36" s="14" t="s">
        <v>230</v>
      </c>
      <c r="T36" s="17"/>
      <c r="U36" s="10"/>
      <c r="V36" s="10"/>
      <c r="W36" s="10"/>
      <c r="X36" s="10"/>
    </row>
    <row r="37" spans="1:24" s="4" customFormat="1" ht="15">
      <c r="A37" s="10">
        <v>1</v>
      </c>
      <c r="B37" s="10" t="s">
        <v>44</v>
      </c>
      <c r="C37" s="10" t="s">
        <v>231</v>
      </c>
      <c r="D37" s="10" t="s">
        <v>232</v>
      </c>
      <c r="E37" s="14" t="s">
        <v>233</v>
      </c>
      <c r="F37" s="14" t="s">
        <v>23</v>
      </c>
      <c r="G37" s="14" t="s">
        <v>24</v>
      </c>
      <c r="H37" s="14" t="s">
        <v>25</v>
      </c>
      <c r="I37" s="15">
        <v>44013</v>
      </c>
      <c r="J37" s="15">
        <v>44168.3260532407</v>
      </c>
      <c r="K37" s="15">
        <v>44126</v>
      </c>
      <c r="L37" s="15">
        <v>44742</v>
      </c>
      <c r="M37" s="15"/>
      <c r="N37" s="15"/>
      <c r="O37" s="16">
        <v>2000000</v>
      </c>
      <c r="P37" s="14" t="s">
        <v>26</v>
      </c>
      <c r="Q37" s="14" t="s">
        <v>234</v>
      </c>
      <c r="R37" s="14" t="s">
        <v>235</v>
      </c>
      <c r="S37" s="14" t="s">
        <v>236</v>
      </c>
      <c r="T37" s="9" t="s">
        <v>237</v>
      </c>
      <c r="U37" s="10"/>
      <c r="V37" s="10"/>
      <c r="W37" s="10"/>
      <c r="X37" s="10"/>
    </row>
    <row r="38" spans="1:24" s="4" customFormat="1">
      <c r="A38" s="10">
        <v>1</v>
      </c>
      <c r="B38" s="10" t="s">
        <v>19</v>
      </c>
      <c r="C38" s="10" t="s">
        <v>238</v>
      </c>
      <c r="D38" s="10" t="s">
        <v>239</v>
      </c>
      <c r="E38" s="14" t="s">
        <v>240</v>
      </c>
      <c r="F38" s="14" t="s">
        <v>23</v>
      </c>
      <c r="G38" s="14" t="s">
        <v>24</v>
      </c>
      <c r="H38" s="14" t="s">
        <v>25</v>
      </c>
      <c r="I38" s="18">
        <v>43815</v>
      </c>
      <c r="J38" s="15">
        <v>43943.754479166702</v>
      </c>
      <c r="K38" s="15">
        <v>43942</v>
      </c>
      <c r="L38" s="15">
        <v>44439</v>
      </c>
      <c r="M38" s="15"/>
      <c r="N38" s="15"/>
      <c r="O38" s="16">
        <v>550000</v>
      </c>
      <c r="P38" s="14" t="s">
        <v>26</v>
      </c>
      <c r="Q38" s="14" t="s">
        <v>241</v>
      </c>
      <c r="R38" s="14"/>
      <c r="S38" s="14" t="s">
        <v>242</v>
      </c>
      <c r="T38" s="17" t="s">
        <v>243</v>
      </c>
      <c r="U38" s="10"/>
      <c r="V38" s="10"/>
      <c r="W38" s="10"/>
      <c r="X38" s="10"/>
    </row>
    <row r="39" spans="1:24" s="4" customFormat="1">
      <c r="A39" s="10">
        <v>1</v>
      </c>
      <c r="B39" s="10" t="s">
        <v>19</v>
      </c>
      <c r="C39" s="10" t="s">
        <v>244</v>
      </c>
      <c r="D39" s="10" t="s">
        <v>245</v>
      </c>
      <c r="E39" s="14" t="s">
        <v>246</v>
      </c>
      <c r="F39" s="14" t="s">
        <v>23</v>
      </c>
      <c r="G39" s="14" t="s">
        <v>24</v>
      </c>
      <c r="H39" s="14" t="s">
        <v>25</v>
      </c>
      <c r="I39" s="21">
        <v>44013</v>
      </c>
      <c r="J39" s="15">
        <v>44315.369814814803</v>
      </c>
      <c r="K39" s="15">
        <v>44301</v>
      </c>
      <c r="L39" s="15">
        <v>45931</v>
      </c>
      <c r="M39" s="15"/>
      <c r="N39" s="15"/>
      <c r="O39" s="16">
        <v>20000000</v>
      </c>
      <c r="P39" s="14" t="s">
        <v>26</v>
      </c>
      <c r="Q39" s="14" t="s">
        <v>247</v>
      </c>
      <c r="R39" s="14" t="s">
        <v>248</v>
      </c>
      <c r="S39" s="14" t="s">
        <v>249</v>
      </c>
      <c r="T39" s="17"/>
      <c r="U39" s="10"/>
      <c r="V39" s="10"/>
      <c r="W39" s="10"/>
      <c r="X39" s="10"/>
    </row>
    <row r="40" spans="1:24" s="4" customFormat="1" ht="15">
      <c r="A40" s="10">
        <v>1</v>
      </c>
      <c r="B40" s="10" t="s">
        <v>94</v>
      </c>
      <c r="C40" s="10" t="s">
        <v>260</v>
      </c>
      <c r="D40" s="10" t="s">
        <v>262</v>
      </c>
      <c r="E40" s="14" t="s">
        <v>263</v>
      </c>
      <c r="F40" s="10" t="s">
        <v>23</v>
      </c>
      <c r="G40" s="29" t="s">
        <v>24</v>
      </c>
      <c r="H40" s="14" t="s">
        <v>25</v>
      </c>
      <c r="I40" s="15">
        <v>43983</v>
      </c>
      <c r="J40" s="15">
        <v>44369.337546296301</v>
      </c>
      <c r="K40" s="15">
        <v>44357</v>
      </c>
      <c r="L40" s="15">
        <v>45565</v>
      </c>
      <c r="M40" s="15"/>
      <c r="N40" s="15"/>
      <c r="O40" s="16">
        <v>10000000</v>
      </c>
      <c r="P40" s="14"/>
      <c r="Q40" s="14" t="s">
        <v>264</v>
      </c>
      <c r="R40" s="41" t="s">
        <v>258</v>
      </c>
      <c r="S40" s="14" t="s">
        <v>265</v>
      </c>
      <c r="T40" s="17"/>
      <c r="U40" s="10"/>
      <c r="V40" s="10"/>
      <c r="W40" s="10"/>
      <c r="X40" s="10"/>
    </row>
    <row r="41" spans="1:24" s="4" customFormat="1" ht="15">
      <c r="A41" s="10">
        <v>1</v>
      </c>
      <c r="B41" s="10" t="s">
        <v>94</v>
      </c>
      <c r="C41" s="10" t="s">
        <v>260</v>
      </c>
      <c r="D41" s="10" t="s">
        <v>262</v>
      </c>
      <c r="E41" s="14" t="s">
        <v>266</v>
      </c>
      <c r="F41" s="10" t="s">
        <v>23</v>
      </c>
      <c r="G41" s="29" t="s">
        <v>24</v>
      </c>
      <c r="H41" s="14" t="s">
        <v>25</v>
      </c>
      <c r="I41" s="15">
        <v>44013</v>
      </c>
      <c r="J41" s="15">
        <v>44350.477500000001</v>
      </c>
      <c r="K41" s="15">
        <v>44349</v>
      </c>
      <c r="L41" s="15">
        <v>45291</v>
      </c>
      <c r="M41" s="15"/>
      <c r="N41" s="15"/>
      <c r="O41" s="16">
        <v>20000000</v>
      </c>
      <c r="P41" s="14"/>
      <c r="Q41" s="14" t="s">
        <v>267</v>
      </c>
      <c r="R41" s="41" t="s">
        <v>259</v>
      </c>
      <c r="S41" s="14" t="s">
        <v>268</v>
      </c>
      <c r="T41" s="17"/>
      <c r="U41" s="10"/>
      <c r="V41" s="10"/>
      <c r="W41" s="10"/>
      <c r="X41" s="10"/>
    </row>
    <row r="42" spans="1:24" s="4" customFormat="1">
      <c r="E42" s="5"/>
      <c r="F42" s="5"/>
      <c r="G42" s="5"/>
      <c r="H42" s="5"/>
      <c r="I42" s="5"/>
      <c r="J42" s="7"/>
      <c r="K42" s="7"/>
      <c r="L42" s="7"/>
      <c r="M42" s="7"/>
      <c r="N42" s="7"/>
      <c r="O42" s="8"/>
      <c r="P42" s="5"/>
      <c r="Q42" s="5"/>
      <c r="R42" s="5"/>
      <c r="S42" s="5"/>
      <c r="T42" s="11"/>
    </row>
    <row r="43" spans="1:24" s="29" customFormat="1">
      <c r="A43" s="29">
        <f>SUBTOTAL(9,A2:A38)</f>
        <v>37</v>
      </c>
      <c r="E43" s="30"/>
      <c r="F43" s="30"/>
      <c r="G43" s="30"/>
      <c r="H43" s="30"/>
      <c r="I43" s="30"/>
      <c r="J43" s="31"/>
      <c r="K43" s="31"/>
      <c r="L43" s="31"/>
      <c r="M43" s="31"/>
      <c r="N43" s="31" t="s">
        <v>250</v>
      </c>
      <c r="O43" s="32">
        <f>SUM(O2:O42)</f>
        <v>135759452.05000001</v>
      </c>
      <c r="P43" s="30"/>
      <c r="Q43" s="30"/>
      <c r="R43" s="30"/>
      <c r="S43" s="30"/>
    </row>
    <row r="44" spans="1:24">
      <c r="B44" s="33" t="s">
        <v>251</v>
      </c>
      <c r="P44" s="39"/>
    </row>
    <row r="45" spans="1:24" s="1" customFormat="1">
      <c r="D45" s="1" t="s">
        <v>252</v>
      </c>
      <c r="E45" s="34" t="s">
        <v>253</v>
      </c>
      <c r="F45" s="34" t="s">
        <v>254</v>
      </c>
      <c r="O45" s="42"/>
      <c r="P45" s="43"/>
      <c r="T45" s="3"/>
    </row>
    <row r="46" spans="1:24">
      <c r="D46" s="10">
        <v>2019</v>
      </c>
      <c r="E46" s="35">
        <v>462000</v>
      </c>
      <c r="F46" s="10">
        <v>1</v>
      </c>
      <c r="G46" s="10" t="s">
        <v>255</v>
      </c>
      <c r="N46" s="10" t="s">
        <v>275</v>
      </c>
      <c r="O46" s="44">
        <v>102404452.05</v>
      </c>
      <c r="P46" s="39">
        <f>+O46/O43</f>
        <v>0.75430808318440024</v>
      </c>
    </row>
    <row r="47" spans="1:24">
      <c r="D47" s="10">
        <v>2020</v>
      </c>
      <c r="E47" s="35">
        <f>46230000+7452.05</f>
        <v>46237452.049999997</v>
      </c>
      <c r="F47" s="10">
        <v>31</v>
      </c>
      <c r="G47" s="10" t="s">
        <v>274</v>
      </c>
      <c r="N47" s="10" t="s">
        <v>276</v>
      </c>
      <c r="O47" s="44">
        <v>33355000</v>
      </c>
      <c r="P47" s="39">
        <f>+O47/O43</f>
        <v>0.24569191681559971</v>
      </c>
    </row>
    <row r="48" spans="1:24">
      <c r="D48" s="10">
        <v>2021</v>
      </c>
      <c r="E48" s="35">
        <f>59060000+O40+O41</f>
        <v>89060000</v>
      </c>
      <c r="F48" s="10">
        <v>8</v>
      </c>
      <c r="G48" s="10" t="s">
        <v>269</v>
      </c>
    </row>
    <row r="49" spans="2:16" ht="13.5" thickBot="1">
      <c r="D49" s="10" t="s">
        <v>261</v>
      </c>
      <c r="E49" s="36">
        <f>SUM(E46:E48)</f>
        <v>135759452.05000001</v>
      </c>
      <c r="F49" s="10">
        <f>SUM(F46:F48)</f>
        <v>40</v>
      </c>
    </row>
    <row r="50" spans="2:16" ht="13.5" thickTop="1">
      <c r="D50" s="37"/>
      <c r="E50" s="35"/>
      <c r="F50" s="38"/>
      <c r="G50" s="39"/>
      <c r="P50" s="39"/>
    </row>
    <row r="51" spans="2:16">
      <c r="N51" s="10" t="s">
        <v>44</v>
      </c>
      <c r="O51" s="44">
        <v>3789452.05</v>
      </c>
      <c r="P51" s="39">
        <f>+O51/O43</f>
        <v>2.7912988692708852E-2</v>
      </c>
    </row>
    <row r="52" spans="2:16">
      <c r="B52" s="40" t="s">
        <v>256</v>
      </c>
      <c r="N52" s="10" t="s">
        <v>19</v>
      </c>
      <c r="O52" s="44">
        <v>83265000</v>
      </c>
      <c r="P52" s="39">
        <f>+O52/O43</f>
        <v>0.61332746076003331</v>
      </c>
    </row>
    <row r="53" spans="2:16">
      <c r="B53" s="20" t="s">
        <v>257</v>
      </c>
      <c r="N53" s="10" t="s">
        <v>84</v>
      </c>
      <c r="O53" s="44">
        <v>15350000</v>
      </c>
      <c r="P53" s="39">
        <f>+O53/O43</f>
        <v>0.11306763373165808</v>
      </c>
    </row>
    <row r="55" spans="2:16">
      <c r="C55" s="10" t="s">
        <v>272</v>
      </c>
    </row>
    <row r="56" spans="2:16">
      <c r="C56" s="10" t="s">
        <v>270</v>
      </c>
      <c r="O56" s="44">
        <f>SUBTOTAL(9,O51:O55)</f>
        <v>102404452.05</v>
      </c>
      <c r="P56" s="39">
        <f>SUBTOTAL(9,P51:P53)</f>
        <v>0.75430808318440024</v>
      </c>
    </row>
    <row r="57" spans="2:16">
      <c r="C57" s="10" t="s">
        <v>271</v>
      </c>
      <c r="P57" s="39">
        <f>+P56+P47</f>
        <v>1</v>
      </c>
    </row>
    <row r="58" spans="2:16">
      <c r="C58" s="10" t="s">
        <v>273</v>
      </c>
    </row>
  </sheetData>
  <autoFilter ref="B1:X41">
    <filterColumn colId="0"/>
  </autoFilter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Cayteya</dc:creator>
  <cp:lastModifiedBy>temp</cp:lastModifiedBy>
  <dcterms:created xsi:type="dcterms:W3CDTF">2021-06-02T07:08:12Z</dcterms:created>
  <dcterms:modified xsi:type="dcterms:W3CDTF">2021-07-08T04:45:50Z</dcterms:modified>
</cp:coreProperties>
</file>